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definedNames>
    <definedName name="vlookup">Sheet1!$O$8</definedName>
    <definedName name="_xlnm.Print_Titles" localSheetId="0">Sheet1!$4:$6</definedName>
  </definedNames>
  <calcPr calcId="144525"/>
</workbook>
</file>

<file path=xl/sharedStrings.xml><?xml version="1.0" encoding="utf-8"?>
<sst xmlns="http://schemas.openxmlformats.org/spreadsheetml/2006/main" count="422" uniqueCount="263">
  <si>
    <t>附件</t>
  </si>
  <si>
    <t>乐山市2025年东西部协作项目资金计划表</t>
  </si>
  <si>
    <t xml:space="preserve">                                                                                                                                  单位：万元</t>
  </si>
  <si>
    <t>序号</t>
  </si>
  <si>
    <t>类别</t>
  </si>
  <si>
    <t>项目</t>
  </si>
  <si>
    <t>建设内容及规模</t>
  </si>
  <si>
    <t>建设地点</t>
  </si>
  <si>
    <t>建设
年限</t>
  </si>
  <si>
    <t>总投资</t>
  </si>
  <si>
    <t>其中</t>
  </si>
  <si>
    <t>是否完成可研或实施方案审批</t>
  </si>
  <si>
    <t>审批部门</t>
  </si>
  <si>
    <t>实施主体</t>
  </si>
  <si>
    <t>脱贫人口利益联结情况</t>
  </si>
  <si>
    <t>产权归属</t>
  </si>
  <si>
    <t>国家投资</t>
  </si>
  <si>
    <t>省投资</t>
  </si>
  <si>
    <t>市县
配套</t>
  </si>
  <si>
    <t>农户自筹</t>
  </si>
  <si>
    <t>东西部协作帮扶资金</t>
  </si>
  <si>
    <t>小计</t>
  </si>
  <si>
    <t>2023年已帮扶资金</t>
  </si>
  <si>
    <t>2024年已帮扶资金</t>
  </si>
  <si>
    <t>结余资金</t>
  </si>
  <si>
    <t>2025年拟计划帮扶资金</t>
  </si>
  <si>
    <t>乐山市合计</t>
  </si>
  <si>
    <t>金口河区小计</t>
  </si>
  <si>
    <t>一</t>
  </si>
  <si>
    <t>产业集群打造</t>
  </si>
  <si>
    <t>金口河区和平林下蓝莓+马铃薯现代农业园区提升改造项目</t>
  </si>
  <si>
    <t>（1）本次建设内容为建设检测室、库房1号415.5平方米；农资农具储存场所218.22平方米；建设看护值班室、库房2号517.35平方米;建设生产冻库235.78平方米，建设晾晒场一处约80平方米。（2）原有生产道路提升改造约1公里；原有生产灌溉蓄水池提升改造，加工生产电力设备提升改造。</t>
  </si>
  <si>
    <t>和平彝族乡迎新村</t>
  </si>
  <si>
    <t>是</t>
  </si>
  <si>
    <t>区发改局</t>
  </si>
  <si>
    <t>区农业
农村局</t>
  </si>
  <si>
    <t>秉承“绿色、惠农、助农、兴农、富农”打造四川彝区乡村振兴示范园区的发展理念，做优蓝莓产业。金口河区兴农农业开发有限公司前三年按银行同期贷款利率分红，第四年起按照销售利润的10%分红，带动村集体经济增收，主要用于村内基础设施、公共服务建设维护和脱贫户、监测户困难补助及发展种养殖业奖补等；同时，带动周边村民（脱贫户、监测户）通过土地流转、就近务工等增加收入。</t>
  </si>
  <si>
    <t>二</t>
  </si>
  <si>
    <t>特色产业提升</t>
  </si>
  <si>
    <t>乐山市金口河区共安彝族乡新河村乡村振兴农旅综合体项目</t>
  </si>
  <si>
    <t>继续投入建设新型农民创业中心、移风易俗文化活动中心、村民议事会议中心等及相关配套设施；建设农产品展销中心及相关配套设施。</t>
  </si>
  <si>
    <t>共安彝族乡新河村</t>
  </si>
  <si>
    <t>2023-2025</t>
  </si>
  <si>
    <t>共安彝族乡人民政府</t>
  </si>
  <si>
    <r>
      <rPr>
        <sz val="10"/>
        <rFont val="仿宋_GB2312"/>
        <charset val="134"/>
      </rPr>
      <t>采用“政府投资引导+国有企业监管确保资金安全+引进社会运营主体共同市场化经营+村集体参与管理协调+农户收益改变文明新风”五方合作共赢互益模式，盘活村集体闲置资产。新型农民创业中心、农产品展销中心等建成后确权到新河村，新河村股份经济合作联合社将经营权转让给国有企业-乐山市兴禾农旅发展有限公司，同时引进社会资本-四川</t>
    </r>
    <r>
      <rPr>
        <sz val="10"/>
        <rFont val="宋体"/>
        <charset val="134"/>
      </rPr>
      <t>雲</t>
    </r>
    <r>
      <rPr>
        <sz val="10"/>
        <rFont val="仿宋_GB2312"/>
        <charset val="134"/>
      </rPr>
      <t>水间旅游管理有限责任公司，由乐山市兴禾农旅发展有限公司委托四川</t>
    </r>
    <r>
      <rPr>
        <sz val="10"/>
        <rFont val="宋体"/>
        <charset val="134"/>
      </rPr>
      <t>雲</t>
    </r>
    <r>
      <rPr>
        <sz val="10"/>
        <rFont val="仿宋_GB2312"/>
        <charset val="134"/>
      </rPr>
      <t>水间旅游管理有限责任公司进行运营。一是村集体按照投资金额的3.5%收取租金；二是带动群众通过新兴业态、就近务工等方式实现增收。</t>
    </r>
  </si>
  <si>
    <t>三</t>
  </si>
  <si>
    <t>劳务协作提质</t>
  </si>
  <si>
    <t>金口河区东西部劳务协作项目</t>
  </si>
  <si>
    <t>新增农村劳动力50人以上，加大与上虞区劳务协作力度，续建就业帮扶载体；开发公益性岗位，开展劳务协作对接、举办就业培训、就业招聘会，转移农村劳动力到对口省份稳定就业。打造区域特色劳务品牌，带动劳动力就近就业。</t>
  </si>
  <si>
    <t>金口河区</t>
  </si>
  <si>
    <t>区东西协作办</t>
  </si>
  <si>
    <t>区人社局</t>
  </si>
  <si>
    <t>建设就业载体,解决无法外出的脱贫劳动力就地就业问题；结合乡村振兴开发公益性岗位,解决脱贫户、低收入家庭、零就业家庭无收入的问题；打造区域特色劳务品牌，依托劳务品牌开展培训、招聘会,提升困难群众的就业能力,带动就近就业；搭建就业平台,帮助其外出务工增加收入。</t>
  </si>
  <si>
    <t>金口河区“蓝鹰工程”项目</t>
  </si>
  <si>
    <t>实施“蓝鹰工程”建设，开展“浙里石榴红”等各类研学活动。</t>
  </si>
  <si>
    <t>浙川两省</t>
  </si>
  <si>
    <t>区东西
协作办</t>
  </si>
  <si>
    <t>区教育局</t>
  </si>
  <si>
    <t>通过“蓝鹰工程”的实施，完善绍兴、乐山两地教学互动机制，共同培养中高端蓝领技术人才，提升学生专业技能，为社会建设培养实用性人才；通过“浙里石榴红”研学活动，促进各民族青少年互相学习、互相交流、深化共识、共同成长，铸牢中华民族共同体意识。</t>
  </si>
  <si>
    <t>四</t>
  </si>
  <si>
    <t>消费帮扶增收</t>
  </si>
  <si>
    <t>金口河区消费协作项目</t>
  </si>
  <si>
    <t>积极组织相关企业、专合社或优质农产品展示、展销，宣传推广“金口金品”品牌，组织专合社或优质农产品参加各地美食节、展销活动3场次以上，开展“优质农产品东部行”活动，加强金口河区农特产品品牌化建设、推介宣传乐山市和金口河区特色农产品、旅游产品、特色旅游资源。</t>
  </si>
  <si>
    <t>区经信局、区农业农村局、区委宣传部、区文体旅游局、区供销社、各乡镇</t>
  </si>
  <si>
    <t>进一步打响“金口金品”特色农产品品牌，提升金口河旅游资源知名度，带动全区农户（脱贫户）农产品及旅游综合收入增收，实现消费帮扶4500万元以上。</t>
  </si>
  <si>
    <t>五</t>
  </si>
  <si>
    <t>人才交流</t>
  </si>
  <si>
    <t>金口河区东西部协作干部交流学习和人才培训项目</t>
  </si>
  <si>
    <t xml:space="preserve">互派挂职干部2名，交流学习干部和专业技术人才5人以上；组织党政干部、乡镇、村（社区）干部以及各类人才开展学习交流、培训7期以上，培训800人以上。
</t>
  </si>
  <si>
    <t>东部地区</t>
  </si>
  <si>
    <t>区委组织部</t>
  </si>
  <si>
    <t>增强干部本领，引领金口河区巩固脱贫攻坚成果，做好乡村振兴工作。</t>
  </si>
  <si>
    <t>六</t>
  </si>
  <si>
    <t>改善民生</t>
  </si>
  <si>
    <t>金口河区人民医院数字信息化二期建设</t>
  </si>
  <si>
    <t>聚焦数据安全性、可靠性，升级网络信息基础设施，提升医疗信息系统安全等级保护，建立异地灾备机房，形成可持续的运行保障；优化输血、质控等临床系统模块，完善自主报告打印等智慧化设备配置，更好地运用数字技术提升医疗服务水平。</t>
  </si>
  <si>
    <t>区人民医院</t>
  </si>
  <si>
    <t>学习借鉴浙江等地区数字化改革经验，引入智慧医疗理念，改善金口河群众就医环境，提升医院工作效率，让人民群众享受更加高效、便捷、优质的医疗服务。</t>
  </si>
  <si>
    <t>县域心电中心建设项目</t>
  </si>
  <si>
    <t>为区人民医院、区妇幼保健院和乡镇卫生院、部分村卫生室配置远程全息静态心电图机、便携式彩色超声检查仪、12导联数字心电图机、18导联动态心电图机、动态血压监测仪、电脑等设备，在金口河区人民医院搭建全区远程心电诊断中心及大数据中心，完成区域内各级医疗机构的心电集中判读、会诊、数据统计管理等业务。</t>
  </si>
  <si>
    <t>区人民医院、区妇幼保健院</t>
  </si>
  <si>
    <t>通过完善区域心电网络系统，进一步提高基层医疗机构心电诊断能力，降低隐匿性冠心病、心肌炎、阵发性心绞痛、隐秘性心肌缺血等疾病漏诊率，推进分级诊疗制度实施，更好服务百姓。</t>
  </si>
  <si>
    <t>金口河区残疾人发展养殖增收项目</t>
  </si>
  <si>
    <t>推动残疾人养殖户扩群提质，鼓励符合条件的残疾人发展养殖产业增收项目，采用以奖代补方式向饲养生猪的金口河籍农村残疾人发放补贴，每头猪仔补贴1000元，每户补贴不超2000元，帮助残疾人家庭提高增收能力（猪仔需饲养3个月以上，享受家庭奋进计划残疾人、享受市残联下达的实物扶持项目除外）。</t>
  </si>
  <si>
    <t>区残联</t>
  </si>
  <si>
    <t>有效拓宽残疾人致富增收渠道。</t>
  </si>
  <si>
    <t>沐川县小计</t>
  </si>
  <si>
    <t>高标准“两地仓”建设——沐川县冷链物流园续建项目（二）</t>
  </si>
  <si>
    <t>完成沐川县冷链物流园项目续建工程：建设标准化厂房4200平方米，并配套建设室外附属工程。</t>
  </si>
  <si>
    <t>沐溪镇凤凰村</t>
  </si>
  <si>
    <t>县人民政府</t>
  </si>
  <si>
    <t>县商务和经济合作局</t>
  </si>
  <si>
    <t>东西部协作资金投入部分，资产量化归沐溪镇茨湾村等39个脱贫村集体共同所有并委托金惠集团建设和管理运营。每年按照东西部协作资金投入金额的5%固定分红，项目回收资金不低于财政投入资金。</t>
  </si>
  <si>
    <t>沐溪镇茨湾村等39个脱贫村</t>
  </si>
  <si>
    <t>东西部协作就业帮扶项目</t>
  </si>
  <si>
    <t>举办线上线下招聘会2场以上，组织劳务输出，开展务工及交通补贴，解决就业3000人以上。其中帮助劳动力浙江省就业不低于500人，帮助脱贫劳动力省内就近就业不低于1800人，帮助脱贫劳动力到其他地区就业不低于700人。</t>
  </si>
  <si>
    <t>沐川县</t>
  </si>
  <si>
    <t>县人力资源和社会保障局</t>
  </si>
  <si>
    <t>稳岗沐川劳动力3000人以上，每个劳动力人均年收入达到20000元以上。</t>
  </si>
  <si>
    <t>东西部协作农村公益性岗位项目</t>
  </si>
  <si>
    <t>开发东西部协作农村公益性岗位300个，重点安置易地搬迁户及聚居点脱贫人口（或监测户）就近就业。</t>
  </si>
  <si>
    <t>完成农村公益性岗位安置300个，每人年增收6000元。</t>
  </si>
  <si>
    <t>诸暨-沐川东西部协作“蓝鹰工程”2025年提升项目</t>
  </si>
  <si>
    <t>1.“蓝鹰工程”国家级非物质文化遗产“沐川草龙”文创工作室升级建设；2.组织“蓝鹰之星”冠名班学生到浙江顶岗实习；3.举办第四届“蓝鹰之星”技能大赛；4.“蓝鹰之星”冠名班学生服装采购；5.采购袜机车间、绣花工坊、“沐川草龙”非遗文创等教学耗材。</t>
  </si>
  <si>
    <t>沐川职中</t>
  </si>
  <si>
    <t>县教育局</t>
  </si>
  <si>
    <t>帮助学生就业，提升学校教学质量，袜业技术服务中心负责对全县袜业作坊设备维护、产品设计等免费提供技术服务和培训支持。</t>
  </si>
  <si>
    <t>沐川职中产教融合实训基地（“蓝鹰工程”实训车间）建设项目</t>
  </si>
  <si>
    <t>整合实施“蓝鹰工程”产教融合实训基地车间建设，建筑面积1500平方米。</t>
  </si>
  <si>
    <t>沐溪镇柏香村</t>
  </si>
  <si>
    <t>新增“蓝鹰工程”各类实习实训车间（室）5个，新增实训工位500个，有效缓解因沐川职中“蓝鹰之星”冠名班规模不断扩大逐渐凸显的实习实训场地和工位缺乏问题。</t>
  </si>
  <si>
    <t>2025年东西部协作帮扶车间提升建设项目</t>
  </si>
  <si>
    <t>1.东西部协作来料来样加工帮扶车间合作建设项目：帮扶车间村级运行维护支出，继续提升改造现有帮扶车间，开展职工技能竞赛、职工子女托管服务。2.对2025年县内东西部协作帮扶车间或企业吸纳的脱贫户、监测户实施务工奖励。</t>
  </si>
  <si>
    <t>县总工会</t>
  </si>
  <si>
    <t>吸纳农村劳动力就业数250人以上，其中脱贫人口就业50人以上。</t>
  </si>
  <si>
    <t>项目所在村集体</t>
  </si>
  <si>
    <t>2025年东西部消费协作及电商运营项目</t>
  </si>
  <si>
    <t>1.电商公共服务中心运营。2.继续打造和运营袜业家庭作坊专享直播间。3.举办沐川竹笋（8月笋）专场电商销售季。4.电商人才培训及村集体经济电商小组孵化。5.组织企业（含经合组织、强村公司）参与东西部协作展销等活动。</t>
  </si>
  <si>
    <t>袜业家庭作坊专享直播间每月平均销量5万双以上；沐川竹笋电商销售季，竹笋销售250万元以上；开展电商人才培训不低于200人次，协助指导开通电商网店20家以上，孵化村集体电商销售组3个，实现村集体农产品电商销售150万元以上。</t>
  </si>
  <si>
    <t>干部人才挂职、交流、培训项目</t>
  </si>
  <si>
    <t>开展乡村振兴干部、人才交流培训2期以上，做好两地干部人才交流保障。</t>
  </si>
  <si>
    <t>县委组织部</t>
  </si>
  <si>
    <t>提升沐川乡村振兴干部和人才队伍视野，更新理念，增强本领，全面推进乡村振兴，为沐川乡村振兴提供人才支撑。</t>
  </si>
  <si>
    <t>残疾人帮扶项目</t>
  </si>
  <si>
    <t>配套采购残疾儿童康复设备;实施残疾人稳定就业和残疾人适度规模产业(创业)以奖代补。</t>
  </si>
  <si>
    <t>县残联</t>
  </si>
  <si>
    <t>残疾儿童康复中心达到年康复残疾儿童50人次以上能力;帮助沐川残疾人就业、创业。</t>
  </si>
  <si>
    <t>沐川县人民医院神经外科补充设备采购项目</t>
  </si>
  <si>
    <t>购置神经外科医疗设备立体定向系统（有框）1套、无影灯2个、心电监护仪5台。</t>
  </si>
  <si>
    <t>县卫健局</t>
  </si>
  <si>
    <t>在沐川县人民医院神经外科手术的监测户、脱贫户检查费进行减免；其他患者按标准收费。</t>
  </si>
  <si>
    <t>县人民医院</t>
  </si>
  <si>
    <t>沐川县2025年和美乡村建设项目</t>
  </si>
  <si>
    <t>主要用于沐溪镇火岩村、茨梨村,底堡乡花园村、莺歌村等4个村的和美乡村产业园区及配套建设。</t>
  </si>
  <si>
    <t>沐溪镇火岩村、茨梨村,底堡乡花园村、莺歌村</t>
  </si>
  <si>
    <t>县农业农村局</t>
  </si>
  <si>
    <t>围绕产业打造、改善农村人居环境、提升乡风文明建设水平上持续加力，打造和美宜居的乡村振兴示范村。</t>
  </si>
  <si>
    <t>沐溪镇火岩村、茨梨村,底堡乡花园村、莺歌村村集体</t>
  </si>
  <si>
    <t>峨边彝族自治县小计</t>
  </si>
  <si>
    <t>毛坪林竹产业加工园区建设项目</t>
  </si>
  <si>
    <t>在毛坪镇建设竹笋加工园区，建设竹笋初加工、深加工、仓储物流、液氮冻库等设施设备和销售模块，配套建设园区道路，并完善相关配套设施，形成林竹特色产业生产加工销售基地15000平方米以上。</t>
  </si>
  <si>
    <t>峨边</t>
  </si>
  <si>
    <t>毛坪镇人民政府</t>
  </si>
  <si>
    <t>委托国有企业运营，运营后每年按照投资3%保底分红，壮大村集体经济,提供就业岗位。</t>
  </si>
  <si>
    <t>毛坪镇长梯村、高山村、凡山村、等分村，杨河乡仲子村、垭垭村,五渡镇先锋村、胜利村、新茶村，平等乡光明村、清溪村、平等村</t>
  </si>
  <si>
    <t>峨边总部经济园科技创新平台建设项目</t>
  </si>
  <si>
    <t>建设科技转化、产业孵化和“峨岭云边”品牌营销中心约2000平方米。</t>
  </si>
  <si>
    <t>沙坪镇</t>
  </si>
  <si>
    <t>黑竹沟运营集团</t>
  </si>
  <si>
    <t>委托国有企业运营，运营后每年按照投资3%保底分红，壮大村集体经济，提供就业岗位。</t>
  </si>
  <si>
    <t>勒乌乡柑子口村、祖马村、余坪村、勒乌村，大堡镇教场村、集广村、化林村</t>
  </si>
  <si>
    <t>新场“粮蔬”现代农业园区科技+提升项目</t>
  </si>
  <si>
    <t>提升新场“粮蔬”现代农业园区，利用农事服务中心和育苗中心建设专家工作站，完善配套设施，开展玉米和辣椒等粮蔬育种选种等工作。</t>
  </si>
  <si>
    <t>新场乡</t>
  </si>
  <si>
    <t>新场乡人民政府</t>
  </si>
  <si>
    <t>提升园区科技含量，选育适合的玉米和辣椒种子，带动种植群众增收。</t>
  </si>
  <si>
    <t>新场乡星星村、羊子岩村、庞沟村、长虹村、新凤村</t>
  </si>
  <si>
    <t>峨边“乐在浙里”就业帮扶项目</t>
  </si>
  <si>
    <t>开展招聘会3场，培训农村劳动力200人，共建（续建）东西部协作就业帮扶载体5个，帮助转移就业农村劳动力1000人以上。</t>
  </si>
  <si>
    <t>县就促中心</t>
  </si>
  <si>
    <t>帮助引导1000名群众转移就业增收。</t>
  </si>
  <si>
    <t>峨边“蓝鹰工程”人才共育项目</t>
  </si>
  <si>
    <t>支持培育3个特色专业，开展职业农民培训，配套相关设施。</t>
  </si>
  <si>
    <t>峨边、东部地区</t>
  </si>
  <si>
    <t>峨边职中</t>
  </si>
  <si>
    <t>培训特色专业人才100人以上，提升就业竞争力。</t>
  </si>
  <si>
    <t>峨边“四季文旅”消费帮扶项目</t>
  </si>
  <si>
    <t>组织参加省市县各级农副产品推广展销活动和行业论坛展会3场次以上，结合峨边民族文化和特色农副产品开展阿依蒙格等小凉山非遗文化和文化走亲“四季文旅”活动3场次以上。</t>
  </si>
  <si>
    <t>四川、
东部地区</t>
  </si>
  <si>
    <t>县文体旅局</t>
  </si>
  <si>
    <t>宣传推广峨边文旅和农副产品，畅通销售渠道，持续打造“越嘉有味”和“峨岭云边”消费帮扶品牌，带动群众销售农副产品4500万元以上。</t>
  </si>
  <si>
    <t>峨边干部人才交流培训项目</t>
  </si>
  <si>
    <t>组织干部人才交流培训。包括培训1500人次（其中电商、文旅人才100人次）以上，组织干部人才交流4人次以上。</t>
  </si>
  <si>
    <t>县委组织部、县委党校</t>
  </si>
  <si>
    <t>全面提升干部人才1500人次综合素质，助力巩固拓展脱贫攻坚成果同乡村振兴有效衔接。</t>
  </si>
  <si>
    <t>峨边助残融爱项目</t>
  </si>
  <si>
    <t xml:space="preserve">扶持残疾人就业创业。包括扶持200户农村困难残疾人，开展残疾人技术培训。                   </t>
  </si>
  <si>
    <t>帮助200户残疾家庭增收。</t>
  </si>
  <si>
    <t>峨边残疾儿童康复中心提升项目</t>
  </si>
  <si>
    <t>完善残疾儿童康复中心设施，配置经颅磁刺激仪。</t>
  </si>
  <si>
    <t>峨边中医院</t>
  </si>
  <si>
    <t>帮助10余名残疾儿童就近康复训练。</t>
  </si>
  <si>
    <t>峨边中医医院特色专科打造项目</t>
  </si>
  <si>
    <t>打造峨边中医医院省级特色-针康科。包括人才培育和配置肌骨彩超、经络检测仪、四诊仪、局部熏蒸仪、麻醉机、呼吸机、回路消毒机等设备。</t>
  </si>
  <si>
    <t>打造1个特色专科，为有需求的患者提供便捷医疗服务。</t>
  </si>
  <si>
    <t>峨边九年一贯制学校建设项目（“山海情”柯峨教育协作帮扶建设项目）</t>
  </si>
  <si>
    <t>续建九年一贯制学校，配套相关设施。</t>
  </si>
  <si>
    <t>县城市建设投资公司</t>
  </si>
  <si>
    <t>预计容纳学生1500人，整合教育资源，提升教育质量。</t>
  </si>
  <si>
    <t>马边彝族自治县小计</t>
  </si>
  <si>
    <r>
      <rPr>
        <sz val="10"/>
        <color theme="1"/>
        <rFont val="宋体"/>
        <charset val="134"/>
      </rPr>
      <t>荍</t>
    </r>
    <r>
      <rPr>
        <sz val="10"/>
        <color theme="1"/>
        <rFont val="仿宋_GB2312"/>
        <charset val="134"/>
      </rPr>
      <t>坝镇贡茶综合体暨</t>
    </r>
    <r>
      <rPr>
        <sz val="10"/>
        <color theme="1"/>
        <rFont val="宋体"/>
        <charset val="134"/>
      </rPr>
      <t>荍</t>
    </r>
    <r>
      <rPr>
        <sz val="10"/>
        <color theme="1"/>
        <rFont val="仿宋_GB2312"/>
        <charset val="134"/>
      </rPr>
      <t>坝贡茶产业服务中心建设项目</t>
    </r>
  </si>
  <si>
    <t>建设2个茶叶加工通用厂房共约5000平方米及开展前期“三通一平”；配套建设冷链仓储设施（其中包括2个500立方米的冻库）及其他附属设施；建设集茶叶社会化服务、茶产品电商物流、茶产品展销、茶叶种植及加工技能培训、茶文化沉浸式体验等为一体的产业服务中心，面积480平方米，配套展陈设施等（其中东西部资金700万元用于建设1个约3000平方米的厂房）。</t>
  </si>
  <si>
    <r>
      <rPr>
        <sz val="10"/>
        <color theme="1"/>
        <rFont val="宋体"/>
        <charset val="134"/>
      </rPr>
      <t>荍</t>
    </r>
    <r>
      <rPr>
        <sz val="10"/>
        <color theme="1"/>
        <rFont val="仿宋_GB2312"/>
        <charset val="134"/>
      </rPr>
      <t>坝镇茶叶村</t>
    </r>
  </si>
  <si>
    <t>2024年10月-2025年12月</t>
  </si>
  <si>
    <t>县住建局、县农业农村局</t>
  </si>
  <si>
    <r>
      <rPr>
        <sz val="10"/>
        <color theme="1"/>
        <rFont val="宋体"/>
        <charset val="134"/>
      </rPr>
      <t>荍</t>
    </r>
    <r>
      <rPr>
        <sz val="10"/>
        <color theme="1"/>
        <rFont val="仿宋_GB2312"/>
        <charset val="134"/>
      </rPr>
      <t>坝镇人民政府</t>
    </r>
  </si>
  <si>
    <r>
      <rPr>
        <sz val="10"/>
        <color theme="1"/>
        <rFont val="仿宋_GB2312"/>
        <charset val="134"/>
      </rPr>
      <t>该项目由</t>
    </r>
    <r>
      <rPr>
        <sz val="10"/>
        <color theme="1"/>
        <rFont val="宋体"/>
        <charset val="134"/>
      </rPr>
      <t>荍</t>
    </r>
    <r>
      <rPr>
        <sz val="10"/>
        <color theme="1"/>
        <rFont val="仿宋_GB2312"/>
        <charset val="134"/>
      </rPr>
      <t>坝镇10个村共同出资组建的荞小二农业科技发展有限公司负责建设，项目建成后所产生的收益，由马边荞小二农业科技发展有限公司根据公司章程分配到10个村，村集体经济可以用分配的收益用于村内基础设施建设、产业发展、分红等，扎实改善各村群众生产生活条件；同时，该项目建成后可以吸收30人左右就近务工，务工人员人均年收入达到3万元以上，带动夏秋茶充分利用，可直接为每亩茶园增收1000元至2000元，涉及群众1500余户、5000余人。</t>
    </r>
  </si>
  <si>
    <t>苏坝镇袁家溪村茶叶加工厂项目</t>
  </si>
  <si>
    <t>原址拆建新厂房1000平方米，新建200平方米茶叶摊晾区1个，新建茶旅融合及有机茶研学基地园区1个。</t>
  </si>
  <si>
    <t>苏坝镇袁家溪村</t>
  </si>
  <si>
    <t>县住建局</t>
  </si>
  <si>
    <t>苏坝镇人民政府</t>
  </si>
  <si>
    <t>建设完成交付投产第一年开始分红，第1、2年按总投资的3%分红，分红于当年12月底前转入村集体经济股份合作社账户，第3年起每年按总投资的5%分红。</t>
  </si>
  <si>
    <t>马边彝族自治县雪口山镇冷水鱼养殖项目</t>
  </si>
  <si>
    <t>建设占地70亩冷水鱼基地，主要包括亲鱼培育池、苗种养殖池、尾水处理池及加工厂房、冻库、管理用房、道路等配套设施。</t>
  </si>
  <si>
    <t>雪口山镇黎明村</t>
  </si>
  <si>
    <t>雪口山镇人民政府</t>
  </si>
  <si>
    <t>双方签订20年租赁协议，承租方第1-15年每年按基地建设审计结算价的5%兑付村集体经济组织租金，第16-20年每年按基地建设审计结算价的5.5%兑付村集体经济组织租金。</t>
  </si>
  <si>
    <t>“乐在浙里”劳务协作项目</t>
  </si>
  <si>
    <t>帮助不少于300名农村劳动力赴浙江就业;制定《2025年脱贫人口跨区域务工就业交通补助实施方案》《2025年帮扶车间吸纳就业奖补方案》，对实现稳岗就业的脱贫劳动力、监测户进行奖补。</t>
  </si>
  <si>
    <t>马边彝族自治县</t>
  </si>
  <si>
    <t>县人社局</t>
  </si>
  <si>
    <t>通过开展招聘、培训等就业帮扶活动，帮助300名以上农村劳动力赴浙江就业；对稳岗就业的脱贫劳动力、监测户，带动就业的企业、帮扶车间进行奖补，提升就业质量，巩固脱贫成效。</t>
  </si>
  <si>
    <t>“越商走马·边货入城”项目</t>
  </si>
  <si>
    <t>通过邀请企业来马边实地考察，举办招商推介会、农特产品品鉴会、招商引资项目集中签约仪式等活动，全面宣传马边招商引资政策、产业发展现状、营商环境以及近几年开展越商走马工作成果等，通过东西部协作平台，组织马边本地企业外出参加特色农产品展示展销活动，对外展示马边产品，让更多的潜在消费者发现马边产品。</t>
  </si>
  <si>
    <t xml:space="preserve">马边彝族自治县 </t>
  </si>
  <si>
    <t>县经济信息化局</t>
  </si>
  <si>
    <t>充分发挥区域特色和优势，展示宣传马边独特文化魅力及丰富资源等，积极对接优质企业，挖掘企业投资机会；邀请各区域优质企业走进来，帮助马边特色美食、农产品走出去，拉动马边消费，展示马边独特文化魅力，进一步推动招商引资工作，带动马边经济和文化发展。</t>
  </si>
  <si>
    <t>干部人才交流项目</t>
  </si>
  <si>
    <t>1.专业技术人才交流。选派4名医务人员赴绍兴市交流学习；2.东西部协作干部人才培训班。由县领导带队，分2期，每期组织30名左右党政干部人才赴浙江大学开展为期一周的培训；3.村（社区）党组织书记“千万工程”专题培训班。分2期组织全县 114名村（社区）党组织书记赴浙江大学，重点围绕“千万工程”经验、抓党建促乡村振兴、产业发展、乡村建设与基层治理等方面，采取“讲授式+研讨式+案例式+体验式”等多种形式，开展为期一周的培训。</t>
  </si>
  <si>
    <t>绍兴市越城区、马边彝族自治县</t>
  </si>
  <si>
    <t>县委组织部、县卫生健康局</t>
  </si>
  <si>
    <t>开展东西部协作人才交流，增强其为民服务能力，提升其专业技术水平，从而推动我县干部素质、医疗水平、教育质量全面发展，促进干部人才队伍建设，助力全县巩固拓展脱贫攻坚成果同乡村振兴有效衔接。</t>
  </si>
  <si>
    <t>2025年越马“青鸟工程”项目</t>
  </si>
  <si>
    <t>“青鸟工程”项目</t>
  </si>
  <si>
    <t>1.“青鸟之星”育才，结合基层版诊疗指南、疑难杂症讨论开展集中培训2次，组织马边县卫生健康系统人员赴越城进行慢病交流学习，派出医护人员赴越城进修慢病管理经验，培育规范的慢病诊治与管理团队。
2.“青鸟之声”宣教，组织慢性病防治知识“五进”活动，通过进单位、进学校、进乡村、进企业、进机关开展科普讲座、义诊活动等10次。
3.“青鸟之家”助推，推进CDSS（临床决策支持系统）系统建设，提升基层诊疗服务能力。重点建设4个精品化慢病工作站约50平方米（装修及购买设施设备）并购买自动体外除颤仪4台，为乡镇卫生院及其村卫生室购置开展慢病诊疗与随访所需设备。进一步完善区域医疗卫生信息平台，将1期信息化平台覆盖慢病精品工作站，实现慢病数字化县乡村一体管理。
4.“青鸟之火”燎原，建立重点人群健康体检制度，体检内容进一步提质扩面，进行入户筛查和1000人以上的健康体检。重点开展集“两慢病”风险评估、跟踪随访、干预指导为一体的健康管理服务。</t>
  </si>
  <si>
    <t>县卫生健康局</t>
  </si>
  <si>
    <r>
      <rPr>
        <sz val="10"/>
        <color theme="1"/>
        <rFont val="仿宋_GB2312"/>
        <charset val="134"/>
      </rPr>
      <t>建设县人民医院“临床决策支持中心”——苏坝中心卫生院、</t>
    </r>
    <r>
      <rPr>
        <sz val="10"/>
        <color theme="1"/>
        <rFont val="宋体"/>
        <charset val="134"/>
      </rPr>
      <t>荍</t>
    </r>
    <r>
      <rPr>
        <sz val="10"/>
        <color theme="1"/>
        <rFont val="仿宋_GB2312"/>
        <charset val="134"/>
      </rPr>
      <t>坝中心卫生院、高卓营中心卫生院、三河口中心卫生院，打造县、乡、村一体化慢病诊治与管理的示范点。</t>
    </r>
  </si>
  <si>
    <t>各医疗机构</t>
  </si>
  <si>
    <t>残疾人康复机构规范化建设项目</t>
  </si>
  <si>
    <t>升级改造言语室、治疗室、PT室、OT室；完善设施设备，主要包括物理治疗评估设备、作业治疗评估设备、言语治疗评估设备、康复训练教具等。</t>
  </si>
  <si>
    <t>县中医院</t>
  </si>
  <si>
    <t>提升残疾人康复水平成效。</t>
  </si>
  <si>
    <t>马边彝族自治县中医院</t>
  </si>
  <si>
    <t>县红十字会红十字博爱卫生站建设项目</t>
  </si>
  <si>
    <t>在下溪镇观音岩村（观音岩村党群服务中心斜对面）新建红十字博爱卫生站1个，面积约75平方米，主要用于卫生站新建、装修以及采购必要的药品柜、输液椅子等物资。</t>
  </si>
  <si>
    <t>下溪镇观音岩村</t>
  </si>
  <si>
    <t>县红十字会</t>
  </si>
  <si>
    <t>一是依托博爱卫生站，开展具有红十字鲜明特色的活动，每年开展500余人次的应急救护普及培训，常态化开展生命健康教育（慢病管理）、宣讲红十字运动起源、开展义诊体检、宣传“三救三献”核心业务等工作，弘扬人道、博爱、奉献的红十字精神。二是通过红十字博爱卫生站，提供基本的公共医疗服务，进一步改善乡村的医疗卫生条件，提高当地村民的健康水平，更好地守护好群众生命与健康。</t>
  </si>
  <si>
    <t>金华村桃源宜居宜业和美乡村建设项目</t>
  </si>
  <si>
    <t>一是立足原有村庄形态和住房本底，对金华村集中点可视范围内房屋风貌、村组道路改造提升、植被修复、河道整治、菜园庭院规范提升；二是聚焦现代治理能力提升和便民服务水平提升，打造好“马上就办”便民服务品牌，建设数字乡村；三是立足现有资源禀赋和产业基础，着力提升特色产业经济、庭院经济、共享经济、乡村旅游经济配套基础，打造农旅融合示范村。</t>
  </si>
  <si>
    <r>
      <rPr>
        <sz val="10"/>
        <color theme="1"/>
        <rFont val="宋体"/>
        <charset val="134"/>
      </rPr>
      <t>荍</t>
    </r>
    <r>
      <rPr>
        <sz val="10"/>
        <color theme="1"/>
        <rFont val="仿宋_GB2312"/>
        <charset val="134"/>
      </rPr>
      <t>坝镇金华村</t>
    </r>
  </si>
  <si>
    <t>2024年10月—2025年12月</t>
  </si>
  <si>
    <t>项目实施后，将极大提高乡村综合发展能力，引导村民发展新型产业，促进产村融合，提升生产效率，带动群众就地务工，开展经营活动，项目建成后，可人均增收1000元以上。</t>
  </si>
  <si>
    <t>“越马同行”组团式教育帮扶项目</t>
  </si>
  <si>
    <t>一是实施“蓝鹰工程”建设；二是积极引进优质教育资源建设；三是开展“浙里石榴红”等各类研学活动。</t>
  </si>
  <si>
    <t>各中小学</t>
  </si>
  <si>
    <t>为进一步激发教育帮扶活力，打造教育帮扶特色项目，巩固深化东西部协作成果，2025年持续实施东西部协作“越马同行”组团式教育帮扶项目，项目实施将积极提升马边教育质量发展，将惠及我县1000余名师生。</t>
  </si>
  <si>
    <t>梅林镇社会停车场建设项目</t>
  </si>
  <si>
    <t>修建1233.87平方米的停车场（上下两层，共计68个停车位）及辅助系统、电子抓拍摄像头、停车场导视系统、充电桩等。</t>
  </si>
  <si>
    <t>梅林镇场镇（梅林镇鄢家碉村）</t>
  </si>
  <si>
    <t>梅林镇人民政府</t>
  </si>
  <si>
    <t>梅林镇辖区9个行政村村级集体经济收入来源单一（主要是靠入股星农公司等企业固定分红），且年收入较低。此建设和管理停车场采取“政府投资+村级集体经济入股（原有收益部分列支）”模式，拓宽9个脱贫村村级集体经济收入渠道，实现2025年所有脱贫村村级集体经济年收入增加1万元以上，惠及全镇脱贫户727户、监测户66户。</t>
  </si>
  <si>
    <t>梅林镇9个村集体</t>
  </si>
  <si>
    <t>东西部文化协作交流项目</t>
  </si>
  <si>
    <t>开展文化体育走亲交流等活动3次以上。</t>
  </si>
  <si>
    <t>县文广体旅局</t>
  </si>
  <si>
    <t>开展东西部文化交流活动，丰富两地群众精神文化生活，增进越马两地群众相互了解。</t>
  </si>
  <si>
    <t>三河口镇多功能运动场顶棚工程项目</t>
  </si>
  <si>
    <t>建设安装约2100平方米面积、地面高度12米的钢构顶棚，含场馆电气、屋面排水、堡坎、钢构安全平台、看台修补等。</t>
  </si>
  <si>
    <t>三河口镇三河口村</t>
  </si>
  <si>
    <t>三河口镇人民政府</t>
  </si>
  <si>
    <t>项目建成后，可有效改善三河口镇场镇整体人居环境，群众能够开展大型系列文体活动等，并且能够稳定满足群众体育健身和文化文艺基本公共服务需求，扩展健康休闲空间，为建设“篮球小镇”培养体育人才和特长生，改善村民生活质量，助力宜居宜业和美乡村建设。</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</si>
</sst>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s>
  <fonts count="38">
    <font>
      <sz val="11"/>
      <color theme="1"/>
      <name val="宋体"/>
      <charset val="134"/>
      <scheme val="minor"/>
    </font>
    <font>
      <sz val="11"/>
      <name val="宋体"/>
      <charset val="134"/>
      <scheme val="minor"/>
    </font>
    <font>
      <sz val="9"/>
      <name val="仿宋_GB2312"/>
      <charset val="134"/>
    </font>
    <font>
      <sz val="9"/>
      <name val="黑体"/>
      <charset val="134"/>
    </font>
    <font>
      <sz val="9"/>
      <name val="宋体"/>
      <charset val="134"/>
      <scheme val="major"/>
    </font>
    <font>
      <sz val="14"/>
      <name val="仿宋_GB2312"/>
      <charset val="134"/>
    </font>
    <font>
      <sz val="20"/>
      <name val="仿宋_GB2312"/>
      <charset val="134"/>
    </font>
    <font>
      <sz val="11"/>
      <name val="宋体"/>
      <charset val="134"/>
      <scheme val="major"/>
    </font>
    <font>
      <sz val="16"/>
      <name val="黑体"/>
      <charset val="134"/>
    </font>
    <font>
      <sz val="22"/>
      <name val="方正小标宋简体"/>
      <charset val="134"/>
    </font>
    <font>
      <sz val="12"/>
      <name val="仿宋"/>
      <charset val="134"/>
    </font>
    <font>
      <sz val="10"/>
      <name val="黑体"/>
      <charset val="134"/>
    </font>
    <font>
      <sz val="10"/>
      <name val="宋体"/>
      <charset val="134"/>
      <scheme val="major"/>
    </font>
    <font>
      <sz val="10"/>
      <name val="仿宋_GB2312"/>
      <charset val="134"/>
    </font>
    <font>
      <sz val="10"/>
      <color rgb="FF000000"/>
      <name val="宋体"/>
      <charset val="134"/>
      <scheme val="major"/>
    </font>
    <font>
      <sz val="10"/>
      <color rgb="FF000000"/>
      <name val="仿宋_GB2312"/>
      <charset val="134"/>
    </font>
    <font>
      <sz val="10"/>
      <color theme="1"/>
      <name val="仿宋_GB2312"/>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43" fontId="0" fillId="0" borderId="0" applyFon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8" borderId="8" applyNumberFormat="0" applyFont="0" applyAlignment="0" applyProtection="0">
      <alignment vertical="center"/>
    </xf>
    <xf numFmtId="0" fontId="21" fillId="9"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9" applyNumberFormat="0" applyFill="0" applyAlignment="0" applyProtection="0">
      <alignment vertical="center"/>
    </xf>
    <xf numFmtId="0" fontId="29" fillId="0" borderId="9" applyNumberFormat="0" applyFill="0" applyAlignment="0" applyProtection="0">
      <alignment vertical="center"/>
    </xf>
    <xf numFmtId="0" fontId="21" fillId="10" borderId="0" applyNumberFormat="0" applyBorder="0" applyAlignment="0" applyProtection="0">
      <alignment vertical="center"/>
    </xf>
    <xf numFmtId="0" fontId="24" fillId="0" borderId="10" applyNumberFormat="0" applyFill="0" applyAlignment="0" applyProtection="0">
      <alignment vertical="center"/>
    </xf>
    <xf numFmtId="0" fontId="21" fillId="11" borderId="0" applyNumberFormat="0" applyBorder="0" applyAlignment="0" applyProtection="0">
      <alignment vertical="center"/>
    </xf>
    <xf numFmtId="0" fontId="30" fillId="12" borderId="11" applyNumberFormat="0" applyAlignment="0" applyProtection="0">
      <alignment vertical="center"/>
    </xf>
    <xf numFmtId="0" fontId="31" fillId="12" borderId="7" applyNumberFormat="0" applyAlignment="0" applyProtection="0">
      <alignment vertical="center"/>
    </xf>
    <xf numFmtId="0" fontId="32" fillId="13" borderId="12" applyNumberFormat="0" applyAlignment="0" applyProtection="0">
      <alignment vertical="center"/>
    </xf>
    <xf numFmtId="0" fontId="18" fillId="14" borderId="0" applyNumberFormat="0" applyBorder="0" applyAlignment="0" applyProtection="0">
      <alignment vertical="center"/>
    </xf>
    <xf numFmtId="0" fontId="21" fillId="15" borderId="0" applyNumberFormat="0" applyBorder="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18" fillId="18" borderId="0" applyNumberFormat="0" applyBorder="0" applyAlignment="0" applyProtection="0">
      <alignment vertical="center"/>
    </xf>
    <xf numFmtId="0" fontId="21"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21"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8" fillId="32" borderId="0" applyNumberFormat="0" applyBorder="0" applyAlignment="0" applyProtection="0">
      <alignment vertical="center"/>
    </xf>
    <xf numFmtId="0" fontId="21" fillId="33" borderId="0" applyNumberFormat="0" applyBorder="0" applyAlignment="0" applyProtection="0">
      <alignment vertical="center"/>
    </xf>
  </cellStyleXfs>
  <cellXfs count="6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5" fillId="0" borderId="0" xfId="0" applyFont="1" applyFill="1" applyBorder="1" applyAlignment="1">
      <alignment vertical="center"/>
    </xf>
    <xf numFmtId="0" fontId="6" fillId="0" borderId="0" xfId="0" applyFont="1" applyFill="1" applyBorder="1" applyAlignment="1">
      <alignment horizontal="center" vertical="center"/>
    </xf>
    <xf numFmtId="0" fontId="7"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8" fillId="0" borderId="0" xfId="0" applyFont="1" applyFill="1" applyAlignment="1">
      <alignment horizontal="left" vertical="center"/>
    </xf>
    <xf numFmtId="0" fontId="9"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10" fillId="0" borderId="0" xfId="0" applyFont="1" applyFill="1" applyBorder="1" applyAlignment="1">
      <alignment horizontal="right" vertical="center"/>
    </xf>
    <xf numFmtId="0" fontId="10" fillId="0" borderId="0" xfId="0" applyFont="1" applyFill="1" applyBorder="1" applyAlignment="1">
      <alignment horizontal="right" vertical="center"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13" fillId="0" borderId="1" xfId="0" applyFont="1" applyFill="1" applyBorder="1" applyAlignment="1">
      <alignment horizontal="left" vertical="center" wrapText="1"/>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justify" vertical="center" wrapText="1"/>
    </xf>
    <xf numFmtId="0" fontId="16" fillId="0" borderId="1" xfId="0" applyFont="1" applyFill="1" applyBorder="1" applyAlignment="1">
      <alignment horizontal="justify" vertical="center" wrapText="1"/>
    </xf>
    <xf numFmtId="176"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2" fillId="0" borderId="1" xfId="0" applyNumberFormat="1" applyFont="1" applyFill="1" applyBorder="1" applyAlignment="1">
      <alignment vertical="center" wrapText="1"/>
    </xf>
    <xf numFmtId="0" fontId="13" fillId="0" borderId="1" xfId="0" applyNumberFormat="1" applyFont="1" applyFill="1" applyBorder="1" applyAlignment="1">
      <alignment vertical="center" wrapText="1"/>
    </xf>
    <xf numFmtId="0" fontId="16" fillId="0" borderId="1" xfId="0" applyFont="1" applyFill="1" applyBorder="1" applyAlignment="1">
      <alignment horizontal="center" vertical="center"/>
    </xf>
    <xf numFmtId="0" fontId="17" fillId="0" borderId="1" xfId="0" applyFont="1" applyFill="1" applyBorder="1" applyAlignment="1">
      <alignment horizontal="justify" vertical="center"/>
    </xf>
    <xf numFmtId="0" fontId="16" fillId="0" borderId="1" xfId="0" applyFont="1" applyFill="1" applyBorder="1" applyAlignment="1">
      <alignment horizontal="justify" vertical="center"/>
    </xf>
    <xf numFmtId="0" fontId="17"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6" fillId="0" borderId="0" xfId="0" applyFont="1" applyFill="1" applyAlignment="1">
      <alignment horizontal="center" vertical="center"/>
    </xf>
    <xf numFmtId="0" fontId="14" fillId="0" borderId="1" xfId="0" applyFont="1" applyFill="1" applyBorder="1" applyAlignment="1">
      <alignment vertical="center" wrapText="1"/>
    </xf>
    <xf numFmtId="0" fontId="15" fillId="0" borderId="1" xfId="0" applyFont="1" applyFill="1" applyBorder="1" applyAlignment="1">
      <alignment vertical="center" wrapText="1"/>
    </xf>
    <xf numFmtId="0" fontId="12" fillId="0" borderId="1" xfId="0" applyFont="1" applyFill="1" applyBorder="1" applyAlignment="1">
      <alignment vertical="center" wrapText="1"/>
    </xf>
    <xf numFmtId="0" fontId="16" fillId="0" borderId="1" xfId="0" applyFont="1" applyFill="1" applyBorder="1" applyAlignment="1">
      <alignment vertical="center" wrapText="1"/>
    </xf>
    <xf numFmtId="0" fontId="16" fillId="0" borderId="4" xfId="0" applyFont="1" applyFill="1" applyBorder="1" applyAlignment="1">
      <alignment horizontal="center" vertical="center"/>
    </xf>
    <xf numFmtId="0" fontId="16" fillId="0" borderId="4" xfId="0" applyFont="1" applyFill="1" applyBorder="1" applyAlignment="1">
      <alignment horizontal="center" vertical="center" wrapText="1"/>
    </xf>
    <xf numFmtId="0" fontId="16" fillId="0" borderId="5" xfId="0" applyFont="1" applyFill="1" applyBorder="1" applyAlignment="1">
      <alignment horizontal="center" vertical="center"/>
    </xf>
    <xf numFmtId="0" fontId="16" fillId="0" borderId="5" xfId="0" applyFont="1" applyFill="1" applyBorder="1" applyAlignment="1">
      <alignment horizontal="center" vertical="center" wrapText="1"/>
    </xf>
    <xf numFmtId="0" fontId="16" fillId="0" borderId="0" xfId="0" applyFont="1" applyFill="1" applyAlignment="1">
      <alignment horizontal="center" vertical="center" wrapText="1"/>
    </xf>
    <xf numFmtId="0" fontId="16" fillId="0" borderId="6" xfId="0" applyFont="1" applyFill="1" applyBorder="1" applyAlignment="1">
      <alignment horizontal="center" vertical="center"/>
    </xf>
    <xf numFmtId="0" fontId="16" fillId="0" borderId="6" xfId="0" applyFont="1" applyFill="1" applyBorder="1" applyAlignment="1">
      <alignment horizontal="center" vertical="center" wrapText="1"/>
    </xf>
    <xf numFmtId="0" fontId="16" fillId="0" borderId="1" xfId="0" applyFont="1" applyBorder="1" applyAlignment="1">
      <alignment horizontal="justify" vertical="center"/>
    </xf>
    <xf numFmtId="0" fontId="16" fillId="0" borderId="1" xfId="0" applyFont="1" applyBorder="1" applyAlignment="1">
      <alignment horizontal="center" vertical="center" wrapText="1"/>
    </xf>
    <xf numFmtId="0" fontId="16" fillId="0" borderId="1" xfId="0" applyFont="1" applyBorder="1" applyAlignment="1">
      <alignment horizontal="center" vertical="center"/>
    </xf>
    <xf numFmtId="0" fontId="13" fillId="0" borderId="1" xfId="0" applyFont="1" applyFill="1" applyBorder="1" applyAlignment="1">
      <alignment horizontal="center" vertical="center"/>
    </xf>
    <xf numFmtId="57" fontId="16" fillId="0" borderId="1" xfId="0" applyNumberFormat="1" applyFont="1" applyFill="1" applyBorder="1" applyAlignment="1">
      <alignment horizontal="center" vertical="center" wrapText="1"/>
    </xf>
    <xf numFmtId="57" fontId="16" fillId="0" borderId="1" xfId="0" applyNumberFormat="1" applyFont="1" applyFill="1" applyBorder="1" applyAlignment="1">
      <alignment vertical="center" wrapText="1"/>
    </xf>
    <xf numFmtId="0" fontId="16"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79"/>
  <sheetViews>
    <sheetView tabSelected="1" workbookViewId="0">
      <pane ySplit="6" topLeftCell="A72" activePane="bottomLeft" state="frozen"/>
      <selection/>
      <selection pane="bottomLeft" activeCell="C72" sqref="$A72:$XFD72"/>
    </sheetView>
  </sheetViews>
  <sheetFormatPr defaultColWidth="8.89166666666667" defaultRowHeight="13.5"/>
  <cols>
    <col min="1" max="1" width="4.21666666666667" style="9" customWidth="1"/>
    <col min="2" max="2" width="9.05833333333333" style="1" customWidth="1"/>
    <col min="3" max="3" width="14.6833333333333" style="1" customWidth="1"/>
    <col min="4" max="4" width="35.375" style="1" customWidth="1"/>
    <col min="5" max="5" width="11.875" style="10" customWidth="1"/>
    <col min="6" max="6" width="7.65833333333333" style="9" customWidth="1"/>
    <col min="7" max="7" width="14" style="9" customWidth="1"/>
    <col min="8" max="8" width="4.55833333333333" style="9" customWidth="1"/>
    <col min="9" max="9" width="10.4666666666667" style="9" customWidth="1"/>
    <col min="10" max="10" width="6.55833333333333" style="9" customWidth="1"/>
    <col min="11" max="11" width="4.89166666666667" style="9" customWidth="1"/>
    <col min="12" max="12" width="11.25" style="9" customWidth="1"/>
    <col min="13" max="13" width="8" style="9" customWidth="1"/>
    <col min="14" max="14" width="7.66666666666667" style="9" customWidth="1"/>
    <col min="15" max="15" width="9.20833333333333" style="9" customWidth="1"/>
    <col min="16" max="16" width="8.875" style="9" customWidth="1"/>
    <col min="17" max="17" width="6.55833333333333" style="10" customWidth="1"/>
    <col min="18" max="18" width="7.95833333333333" style="10" customWidth="1"/>
    <col min="19" max="19" width="11.4" style="10" customWidth="1"/>
    <col min="20" max="20" width="41.4" style="10" customWidth="1"/>
    <col min="21" max="21" width="14.2083333333333" style="9" customWidth="1"/>
    <col min="22" max="16384" width="8.89166666666667" style="1"/>
  </cols>
  <sheetData>
    <row r="1" ht="20.25" spans="1:2">
      <c r="A1" s="11" t="s">
        <v>0</v>
      </c>
      <c r="B1" s="11"/>
    </row>
    <row r="2" s="1" customFormat="1" ht="28.5" spans="1:21">
      <c r="A2" s="12" t="s">
        <v>1</v>
      </c>
      <c r="B2" s="12"/>
      <c r="C2" s="12"/>
      <c r="D2" s="12"/>
      <c r="E2" s="13"/>
      <c r="F2" s="12"/>
      <c r="G2" s="12"/>
      <c r="H2" s="12"/>
      <c r="I2" s="12"/>
      <c r="J2" s="12"/>
      <c r="K2" s="12"/>
      <c r="L2" s="12"/>
      <c r="M2" s="12"/>
      <c r="N2" s="12"/>
      <c r="O2" s="12"/>
      <c r="P2" s="12"/>
      <c r="Q2" s="13"/>
      <c r="R2" s="13"/>
      <c r="S2" s="13"/>
      <c r="T2" s="13"/>
      <c r="U2" s="12"/>
    </row>
    <row r="3" s="1" customFormat="1" ht="14.25" spans="1:21">
      <c r="A3" s="14" t="s">
        <v>2</v>
      </c>
      <c r="B3" s="14"/>
      <c r="C3" s="14"/>
      <c r="D3" s="14"/>
      <c r="E3" s="15"/>
      <c r="F3" s="14"/>
      <c r="G3" s="14"/>
      <c r="H3" s="14"/>
      <c r="I3" s="14"/>
      <c r="J3" s="14"/>
      <c r="K3" s="14"/>
      <c r="L3" s="14"/>
      <c r="M3" s="14"/>
      <c r="N3" s="14"/>
      <c r="O3" s="14"/>
      <c r="P3" s="14"/>
      <c r="Q3" s="15"/>
      <c r="R3" s="15"/>
      <c r="S3" s="15"/>
      <c r="T3" s="15"/>
      <c r="U3" s="14"/>
    </row>
    <row r="4" s="2" customFormat="1" ht="12" customHeight="1" spans="1:21">
      <c r="A4" s="16" t="s">
        <v>3</v>
      </c>
      <c r="B4" s="16" t="s">
        <v>4</v>
      </c>
      <c r="C4" s="16" t="s">
        <v>5</v>
      </c>
      <c r="D4" s="16" t="s">
        <v>6</v>
      </c>
      <c r="E4" s="16" t="s">
        <v>7</v>
      </c>
      <c r="F4" s="16" t="s">
        <v>8</v>
      </c>
      <c r="G4" s="16" t="s">
        <v>9</v>
      </c>
      <c r="H4" s="16" t="s">
        <v>10</v>
      </c>
      <c r="I4" s="16"/>
      <c r="J4" s="16"/>
      <c r="K4" s="16"/>
      <c r="L4" s="16"/>
      <c r="M4" s="16"/>
      <c r="N4" s="16"/>
      <c r="O4" s="16"/>
      <c r="P4" s="16"/>
      <c r="Q4" s="16" t="s">
        <v>11</v>
      </c>
      <c r="R4" s="16" t="s">
        <v>12</v>
      </c>
      <c r="S4" s="16" t="s">
        <v>13</v>
      </c>
      <c r="T4" s="16" t="s">
        <v>14</v>
      </c>
      <c r="U4" s="16" t="s">
        <v>15</v>
      </c>
    </row>
    <row r="5" s="2" customFormat="1" ht="12" spans="1:21">
      <c r="A5" s="16"/>
      <c r="B5" s="16"/>
      <c r="C5" s="16"/>
      <c r="D5" s="16"/>
      <c r="E5" s="16"/>
      <c r="F5" s="16"/>
      <c r="G5" s="16"/>
      <c r="H5" s="16" t="s">
        <v>16</v>
      </c>
      <c r="I5" s="16" t="s">
        <v>17</v>
      </c>
      <c r="J5" s="16" t="s">
        <v>18</v>
      </c>
      <c r="K5" s="16" t="s">
        <v>19</v>
      </c>
      <c r="L5" s="16" t="s">
        <v>20</v>
      </c>
      <c r="M5" s="16"/>
      <c r="N5" s="16"/>
      <c r="O5" s="16"/>
      <c r="P5" s="16"/>
      <c r="Q5" s="16"/>
      <c r="R5" s="16"/>
      <c r="S5" s="16"/>
      <c r="T5" s="16"/>
      <c r="U5" s="16"/>
    </row>
    <row r="6" s="2" customFormat="1" ht="36" spans="1:21">
      <c r="A6" s="16"/>
      <c r="B6" s="16"/>
      <c r="C6" s="16"/>
      <c r="D6" s="16"/>
      <c r="E6" s="16"/>
      <c r="F6" s="16"/>
      <c r="G6" s="16"/>
      <c r="H6" s="16"/>
      <c r="I6" s="16"/>
      <c r="J6" s="16"/>
      <c r="K6" s="16"/>
      <c r="L6" s="16" t="s">
        <v>21</v>
      </c>
      <c r="M6" s="16" t="s">
        <v>22</v>
      </c>
      <c r="N6" s="16" t="s">
        <v>23</v>
      </c>
      <c r="O6" s="16" t="s">
        <v>24</v>
      </c>
      <c r="P6" s="16" t="s">
        <v>25</v>
      </c>
      <c r="Q6" s="16"/>
      <c r="R6" s="16"/>
      <c r="S6" s="16"/>
      <c r="T6" s="16"/>
      <c r="U6" s="16"/>
    </row>
    <row r="7" s="3" customFormat="1" ht="30" customHeight="1" spans="1:21">
      <c r="A7" s="17" t="s">
        <v>26</v>
      </c>
      <c r="B7" s="18"/>
      <c r="C7" s="16"/>
      <c r="D7" s="16"/>
      <c r="E7" s="16"/>
      <c r="F7" s="16"/>
      <c r="G7" s="16">
        <f>G8+G24+G41+G59</f>
        <v>52906.304894</v>
      </c>
      <c r="H7" s="16">
        <f t="shared" ref="H7:P7" si="0">H8+H24+H41+H59</f>
        <v>0</v>
      </c>
      <c r="I7" s="16">
        <f t="shared" si="0"/>
        <v>23896.8907</v>
      </c>
      <c r="J7" s="16">
        <f t="shared" si="0"/>
        <v>8820</v>
      </c>
      <c r="K7" s="16">
        <f t="shared" si="0"/>
        <v>230</v>
      </c>
      <c r="L7" s="16">
        <f t="shared" si="0"/>
        <v>19959.414194</v>
      </c>
      <c r="M7" s="16">
        <f t="shared" si="0"/>
        <v>400</v>
      </c>
      <c r="N7" s="16">
        <f t="shared" si="0"/>
        <v>2620</v>
      </c>
      <c r="O7" s="16">
        <f t="shared" si="0"/>
        <v>239.414194</v>
      </c>
      <c r="P7" s="16">
        <f t="shared" si="0"/>
        <v>16700</v>
      </c>
      <c r="Q7" s="16"/>
      <c r="R7" s="16"/>
      <c r="S7" s="16"/>
      <c r="T7" s="16"/>
      <c r="U7" s="16"/>
    </row>
    <row r="8" s="4" customFormat="1" ht="26" customHeight="1" spans="1:21">
      <c r="A8" s="19" t="s">
        <v>27</v>
      </c>
      <c r="B8" s="20"/>
      <c r="C8" s="21"/>
      <c r="D8" s="21"/>
      <c r="E8" s="21"/>
      <c r="F8" s="21"/>
      <c r="G8" s="21">
        <f>G9+G11+G13+G16+G18+G20</f>
        <v>10960.2947</v>
      </c>
      <c r="H8" s="21">
        <f t="shared" ref="H8:P8" si="1">H9+H11+H13+H16+H18+H20</f>
        <v>0</v>
      </c>
      <c r="I8" s="21">
        <f t="shared" si="1"/>
        <v>5310.1907</v>
      </c>
      <c r="J8" s="21">
        <f t="shared" si="1"/>
        <v>0</v>
      </c>
      <c r="K8" s="21">
        <f t="shared" si="1"/>
        <v>0</v>
      </c>
      <c r="L8" s="21">
        <f t="shared" si="1"/>
        <v>5650.104</v>
      </c>
      <c r="M8" s="21">
        <f t="shared" si="1"/>
        <v>0</v>
      </c>
      <c r="N8" s="21">
        <f t="shared" si="1"/>
        <v>1750</v>
      </c>
      <c r="O8" s="21">
        <f t="shared" si="1"/>
        <v>0.104</v>
      </c>
      <c r="P8" s="21">
        <f t="shared" si="1"/>
        <v>3900</v>
      </c>
      <c r="Q8" s="21"/>
      <c r="R8" s="21"/>
      <c r="S8" s="21"/>
      <c r="T8" s="21"/>
      <c r="U8" s="21"/>
    </row>
    <row r="9" s="2" customFormat="1" ht="30" customHeight="1" spans="1:21">
      <c r="A9" s="22" t="s">
        <v>28</v>
      </c>
      <c r="B9" s="22" t="s">
        <v>29</v>
      </c>
      <c r="C9" s="22"/>
      <c r="D9" s="22"/>
      <c r="E9" s="22"/>
      <c r="F9" s="22"/>
      <c r="G9" s="22">
        <v>1990</v>
      </c>
      <c r="H9" s="22">
        <v>0</v>
      </c>
      <c r="I9" s="22">
        <v>490</v>
      </c>
      <c r="J9" s="22">
        <v>0</v>
      </c>
      <c r="K9" s="22">
        <v>0</v>
      </c>
      <c r="L9" s="22">
        <v>1500</v>
      </c>
      <c r="M9" s="22">
        <v>0</v>
      </c>
      <c r="N9" s="22">
        <v>0</v>
      </c>
      <c r="O9" s="22">
        <v>0</v>
      </c>
      <c r="P9" s="22">
        <v>1500</v>
      </c>
      <c r="Q9" s="22"/>
      <c r="R9" s="22"/>
      <c r="S9" s="22"/>
      <c r="T9" s="22"/>
      <c r="U9" s="22"/>
    </row>
    <row r="10" s="5" customFormat="1" ht="117" customHeight="1" spans="1:21">
      <c r="A10" s="22">
        <v>1</v>
      </c>
      <c r="B10" s="22"/>
      <c r="C10" s="22" t="s">
        <v>30</v>
      </c>
      <c r="D10" s="23" t="s">
        <v>31</v>
      </c>
      <c r="E10" s="22" t="s">
        <v>32</v>
      </c>
      <c r="F10" s="22">
        <v>2025</v>
      </c>
      <c r="G10" s="22">
        <v>1990</v>
      </c>
      <c r="H10" s="22"/>
      <c r="I10" s="22">
        <v>490</v>
      </c>
      <c r="J10" s="22"/>
      <c r="K10" s="22"/>
      <c r="L10" s="22">
        <v>1500</v>
      </c>
      <c r="M10" s="22"/>
      <c r="N10" s="22"/>
      <c r="O10" s="22"/>
      <c r="P10" s="22">
        <v>1500</v>
      </c>
      <c r="Q10" s="22" t="s">
        <v>33</v>
      </c>
      <c r="R10" s="22" t="s">
        <v>34</v>
      </c>
      <c r="S10" s="22" t="s">
        <v>35</v>
      </c>
      <c r="T10" s="23" t="s">
        <v>36</v>
      </c>
      <c r="U10" s="22" t="s">
        <v>32</v>
      </c>
    </row>
    <row r="11" s="6" customFormat="1" ht="28" customHeight="1" spans="1:21">
      <c r="A11" s="22" t="s">
        <v>37</v>
      </c>
      <c r="B11" s="22" t="s">
        <v>38</v>
      </c>
      <c r="C11" s="24"/>
      <c r="D11" s="23"/>
      <c r="E11" s="22"/>
      <c r="F11" s="22"/>
      <c r="G11" s="22">
        <v>8070.1907</v>
      </c>
      <c r="H11" s="22"/>
      <c r="I11" s="22">
        <f>I12</f>
        <v>4820.1907</v>
      </c>
      <c r="J11" s="22"/>
      <c r="K11" s="22"/>
      <c r="L11" s="22">
        <v>3250</v>
      </c>
      <c r="M11" s="22"/>
      <c r="N11" s="22">
        <v>1750</v>
      </c>
      <c r="O11" s="22"/>
      <c r="P11" s="22">
        <v>1500</v>
      </c>
      <c r="Q11" s="22"/>
      <c r="R11" s="22"/>
      <c r="S11" s="22"/>
      <c r="T11" s="23"/>
      <c r="U11" s="22"/>
    </row>
    <row r="12" s="5" customFormat="1" ht="163" customHeight="1" spans="1:21">
      <c r="A12" s="22">
        <v>2</v>
      </c>
      <c r="B12" s="22"/>
      <c r="C12" s="22" t="s">
        <v>39</v>
      </c>
      <c r="D12" s="23" t="s">
        <v>40</v>
      </c>
      <c r="E12" s="22" t="s">
        <v>41</v>
      </c>
      <c r="F12" s="22" t="s">
        <v>42</v>
      </c>
      <c r="G12" s="22">
        <v>8070.1907</v>
      </c>
      <c r="H12" s="22"/>
      <c r="I12" s="22">
        <v>4820.1907</v>
      </c>
      <c r="J12" s="22"/>
      <c r="K12" s="22"/>
      <c r="L12" s="22">
        <v>3250</v>
      </c>
      <c r="M12" s="22"/>
      <c r="N12" s="22">
        <v>1750</v>
      </c>
      <c r="O12" s="22"/>
      <c r="P12" s="22">
        <v>1500</v>
      </c>
      <c r="Q12" s="22" t="s">
        <v>33</v>
      </c>
      <c r="R12" s="22" t="s">
        <v>34</v>
      </c>
      <c r="S12" s="22" t="s">
        <v>43</v>
      </c>
      <c r="T12" s="23" t="s">
        <v>44</v>
      </c>
      <c r="U12" s="22" t="s">
        <v>41</v>
      </c>
    </row>
    <row r="13" s="6" customFormat="1" ht="24" spans="1:21">
      <c r="A13" s="22" t="s">
        <v>45</v>
      </c>
      <c r="B13" s="22" t="s">
        <v>46</v>
      </c>
      <c r="C13" s="24"/>
      <c r="D13" s="23"/>
      <c r="E13" s="22"/>
      <c r="F13" s="22"/>
      <c r="G13" s="22">
        <v>234</v>
      </c>
      <c r="H13" s="22">
        <v>0</v>
      </c>
      <c r="I13" s="22">
        <v>0</v>
      </c>
      <c r="J13" s="22">
        <v>0</v>
      </c>
      <c r="K13" s="22">
        <v>0</v>
      </c>
      <c r="L13" s="22">
        <v>234</v>
      </c>
      <c r="M13" s="22">
        <v>0</v>
      </c>
      <c r="N13" s="22">
        <v>0</v>
      </c>
      <c r="O13" s="22">
        <v>0</v>
      </c>
      <c r="P13" s="22">
        <v>234</v>
      </c>
      <c r="Q13" s="22"/>
      <c r="R13" s="22"/>
      <c r="S13" s="22"/>
      <c r="T13" s="23"/>
      <c r="U13" s="22"/>
    </row>
    <row r="14" s="5" customFormat="1" ht="90" customHeight="1" spans="1:21">
      <c r="A14" s="22">
        <v>3</v>
      </c>
      <c r="B14" s="22"/>
      <c r="C14" s="22" t="s">
        <v>47</v>
      </c>
      <c r="D14" s="23" t="s">
        <v>48</v>
      </c>
      <c r="E14" s="22" t="s">
        <v>49</v>
      </c>
      <c r="F14" s="22">
        <v>2025</v>
      </c>
      <c r="G14" s="22">
        <v>174</v>
      </c>
      <c r="H14" s="22"/>
      <c r="I14" s="22"/>
      <c r="J14" s="22"/>
      <c r="K14" s="22"/>
      <c r="L14" s="22">
        <v>174</v>
      </c>
      <c r="M14" s="22"/>
      <c r="N14" s="22"/>
      <c r="O14" s="22"/>
      <c r="P14" s="22">
        <v>174</v>
      </c>
      <c r="Q14" s="22" t="s">
        <v>33</v>
      </c>
      <c r="R14" s="22" t="s">
        <v>50</v>
      </c>
      <c r="S14" s="22" t="s">
        <v>51</v>
      </c>
      <c r="T14" s="23" t="s">
        <v>52</v>
      </c>
      <c r="U14" s="22"/>
    </row>
    <row r="15" s="5" customFormat="1" ht="79" customHeight="1" spans="1:21">
      <c r="A15" s="22">
        <v>4</v>
      </c>
      <c r="B15" s="22"/>
      <c r="C15" s="22" t="s">
        <v>53</v>
      </c>
      <c r="D15" s="23" t="s">
        <v>54</v>
      </c>
      <c r="E15" s="22" t="s">
        <v>55</v>
      </c>
      <c r="F15" s="22">
        <v>2025</v>
      </c>
      <c r="G15" s="22">
        <v>60</v>
      </c>
      <c r="H15" s="22"/>
      <c r="I15" s="22"/>
      <c r="J15" s="22"/>
      <c r="K15" s="22"/>
      <c r="L15" s="22">
        <v>60</v>
      </c>
      <c r="M15" s="22"/>
      <c r="N15" s="22"/>
      <c r="O15" s="22"/>
      <c r="P15" s="22">
        <v>60</v>
      </c>
      <c r="Q15" s="22" t="s">
        <v>33</v>
      </c>
      <c r="R15" s="22" t="s">
        <v>56</v>
      </c>
      <c r="S15" s="22" t="s">
        <v>57</v>
      </c>
      <c r="T15" s="23" t="s">
        <v>58</v>
      </c>
      <c r="U15" s="22"/>
    </row>
    <row r="16" s="6" customFormat="1" ht="31" customHeight="1" spans="1:21">
      <c r="A16" s="22" t="s">
        <v>59</v>
      </c>
      <c r="B16" s="22" t="s">
        <v>60</v>
      </c>
      <c r="C16" s="24"/>
      <c r="D16" s="23"/>
      <c r="E16" s="22"/>
      <c r="F16" s="22"/>
      <c r="G16" s="22">
        <v>160</v>
      </c>
      <c r="H16" s="22"/>
      <c r="I16" s="22"/>
      <c r="J16" s="22"/>
      <c r="K16" s="22"/>
      <c r="L16" s="22">
        <v>160</v>
      </c>
      <c r="M16" s="22"/>
      <c r="N16" s="22"/>
      <c r="O16" s="22"/>
      <c r="P16" s="22">
        <v>160</v>
      </c>
      <c r="Q16" s="22"/>
      <c r="R16" s="22"/>
      <c r="S16" s="22"/>
      <c r="T16" s="23"/>
      <c r="U16" s="22"/>
    </row>
    <row r="17" s="5" customFormat="1" ht="98" customHeight="1" spans="1:21">
      <c r="A17" s="22">
        <v>5</v>
      </c>
      <c r="B17" s="22"/>
      <c r="C17" s="22" t="s">
        <v>61</v>
      </c>
      <c r="D17" s="23" t="s">
        <v>62</v>
      </c>
      <c r="E17" s="22" t="s">
        <v>55</v>
      </c>
      <c r="F17" s="22">
        <v>2025</v>
      </c>
      <c r="G17" s="22">
        <v>160</v>
      </c>
      <c r="H17" s="22"/>
      <c r="I17" s="22"/>
      <c r="J17" s="22"/>
      <c r="K17" s="22"/>
      <c r="L17" s="22">
        <v>160</v>
      </c>
      <c r="M17" s="22"/>
      <c r="N17" s="22"/>
      <c r="O17" s="22"/>
      <c r="P17" s="22">
        <v>160</v>
      </c>
      <c r="Q17" s="22" t="s">
        <v>33</v>
      </c>
      <c r="R17" s="22" t="s">
        <v>56</v>
      </c>
      <c r="S17" s="22" t="s">
        <v>63</v>
      </c>
      <c r="T17" s="23" t="s">
        <v>64</v>
      </c>
      <c r="U17" s="22"/>
    </row>
    <row r="18" s="6" customFormat="1" ht="18.75" spans="1:21">
      <c r="A18" s="22" t="s">
        <v>65</v>
      </c>
      <c r="B18" s="22" t="s">
        <v>66</v>
      </c>
      <c r="C18" s="24"/>
      <c r="D18" s="23"/>
      <c r="E18" s="22"/>
      <c r="F18" s="22"/>
      <c r="G18" s="22">
        <v>100</v>
      </c>
      <c r="H18" s="22"/>
      <c r="I18" s="22"/>
      <c r="J18" s="22"/>
      <c r="K18" s="22"/>
      <c r="L18" s="22">
        <v>100</v>
      </c>
      <c r="M18" s="22"/>
      <c r="N18" s="22"/>
      <c r="O18" s="22"/>
      <c r="P18" s="22">
        <v>100</v>
      </c>
      <c r="Q18" s="22"/>
      <c r="R18" s="22"/>
      <c r="S18" s="22"/>
      <c r="T18" s="23"/>
      <c r="U18" s="22"/>
    </row>
    <row r="19" s="5" customFormat="1" ht="74" customHeight="1" spans="1:21">
      <c r="A19" s="22">
        <v>6</v>
      </c>
      <c r="B19" s="22"/>
      <c r="C19" s="22" t="s">
        <v>67</v>
      </c>
      <c r="D19" s="23" t="s">
        <v>68</v>
      </c>
      <c r="E19" s="22" t="s">
        <v>69</v>
      </c>
      <c r="F19" s="22">
        <v>2025</v>
      </c>
      <c r="G19" s="22">
        <v>100</v>
      </c>
      <c r="H19" s="22"/>
      <c r="I19" s="22"/>
      <c r="J19" s="22"/>
      <c r="K19" s="22"/>
      <c r="L19" s="22">
        <v>100</v>
      </c>
      <c r="M19" s="22"/>
      <c r="N19" s="22"/>
      <c r="O19" s="22"/>
      <c r="P19" s="22">
        <v>100</v>
      </c>
      <c r="Q19" s="22"/>
      <c r="R19" s="22" t="s">
        <v>56</v>
      </c>
      <c r="S19" s="22" t="s">
        <v>70</v>
      </c>
      <c r="T19" s="23" t="s">
        <v>71</v>
      </c>
      <c r="U19" s="22"/>
    </row>
    <row r="20" s="6" customFormat="1" ht="24" customHeight="1" spans="1:21">
      <c r="A20" s="22" t="s">
        <v>72</v>
      </c>
      <c r="B20" s="22" t="s">
        <v>73</v>
      </c>
      <c r="C20" s="24"/>
      <c r="D20" s="23"/>
      <c r="E20" s="22"/>
      <c r="F20" s="22"/>
      <c r="G20" s="22">
        <v>406.104</v>
      </c>
      <c r="H20" s="22">
        <v>0</v>
      </c>
      <c r="I20" s="22">
        <v>0</v>
      </c>
      <c r="J20" s="22">
        <v>0</v>
      </c>
      <c r="K20" s="22">
        <v>0</v>
      </c>
      <c r="L20" s="22">
        <v>406.104</v>
      </c>
      <c r="M20" s="22">
        <v>0</v>
      </c>
      <c r="N20" s="22">
        <v>0</v>
      </c>
      <c r="O20" s="22">
        <v>0.104</v>
      </c>
      <c r="P20" s="22">
        <v>406</v>
      </c>
      <c r="Q20" s="22"/>
      <c r="R20" s="22"/>
      <c r="S20" s="22"/>
      <c r="T20" s="23"/>
      <c r="U20" s="22"/>
    </row>
    <row r="21" s="5" customFormat="1" ht="80" customHeight="1" spans="1:21">
      <c r="A21" s="22">
        <v>7</v>
      </c>
      <c r="B21" s="22"/>
      <c r="C21" s="22" t="s">
        <v>74</v>
      </c>
      <c r="D21" s="23" t="s">
        <v>75</v>
      </c>
      <c r="E21" s="22" t="s">
        <v>49</v>
      </c>
      <c r="F21" s="22">
        <v>2025</v>
      </c>
      <c r="G21" s="22">
        <v>286</v>
      </c>
      <c r="H21" s="22"/>
      <c r="I21" s="22"/>
      <c r="J21" s="22"/>
      <c r="K21" s="22"/>
      <c r="L21" s="22">
        <v>286</v>
      </c>
      <c r="M21" s="22"/>
      <c r="N21" s="22"/>
      <c r="O21" s="22"/>
      <c r="P21" s="22">
        <v>286</v>
      </c>
      <c r="Q21" s="22" t="s">
        <v>33</v>
      </c>
      <c r="R21" s="22" t="s">
        <v>56</v>
      </c>
      <c r="S21" s="22" t="s">
        <v>76</v>
      </c>
      <c r="T21" s="23" t="s">
        <v>77</v>
      </c>
      <c r="U21" s="22" t="s">
        <v>76</v>
      </c>
    </row>
    <row r="22" s="5" customFormat="1" ht="108" customHeight="1" spans="1:21">
      <c r="A22" s="22">
        <v>8</v>
      </c>
      <c r="B22" s="22"/>
      <c r="C22" s="22" t="s">
        <v>78</v>
      </c>
      <c r="D22" s="23" t="s">
        <v>79</v>
      </c>
      <c r="E22" s="22" t="s">
        <v>49</v>
      </c>
      <c r="F22" s="22">
        <v>2025</v>
      </c>
      <c r="G22" s="22">
        <v>70</v>
      </c>
      <c r="H22" s="22"/>
      <c r="I22" s="22"/>
      <c r="J22" s="22"/>
      <c r="K22" s="22"/>
      <c r="L22" s="22">
        <v>70</v>
      </c>
      <c r="M22" s="22"/>
      <c r="N22" s="22"/>
      <c r="O22" s="22"/>
      <c r="P22" s="22">
        <v>70</v>
      </c>
      <c r="Q22" s="22" t="s">
        <v>33</v>
      </c>
      <c r="R22" s="22" t="s">
        <v>34</v>
      </c>
      <c r="S22" s="22" t="s">
        <v>80</v>
      </c>
      <c r="T22" s="23" t="s">
        <v>81</v>
      </c>
      <c r="U22" s="22" t="s">
        <v>80</v>
      </c>
    </row>
    <row r="23" s="7" customFormat="1" ht="108" customHeight="1" spans="1:21">
      <c r="A23" s="22">
        <v>9</v>
      </c>
      <c r="B23" s="22"/>
      <c r="C23" s="22" t="s">
        <v>82</v>
      </c>
      <c r="D23" s="23" t="s">
        <v>83</v>
      </c>
      <c r="E23" s="22" t="s">
        <v>49</v>
      </c>
      <c r="F23" s="22">
        <v>2025</v>
      </c>
      <c r="G23" s="22">
        <v>50.104</v>
      </c>
      <c r="H23" s="22"/>
      <c r="I23" s="22"/>
      <c r="J23" s="22"/>
      <c r="K23" s="22"/>
      <c r="L23" s="22">
        <v>50.104</v>
      </c>
      <c r="M23" s="22"/>
      <c r="N23" s="22"/>
      <c r="O23" s="22">
        <v>0.104</v>
      </c>
      <c r="P23" s="22">
        <v>50</v>
      </c>
      <c r="Q23" s="22" t="s">
        <v>33</v>
      </c>
      <c r="R23" s="22" t="s">
        <v>56</v>
      </c>
      <c r="S23" s="22" t="s">
        <v>84</v>
      </c>
      <c r="T23" s="23" t="s">
        <v>85</v>
      </c>
      <c r="U23" s="22"/>
    </row>
    <row r="24" s="8" customFormat="1" ht="39" customHeight="1" spans="1:21">
      <c r="A24" s="25" t="s">
        <v>86</v>
      </c>
      <c r="B24" s="26"/>
      <c r="C24" s="27"/>
      <c r="D24" s="27"/>
      <c r="E24" s="27"/>
      <c r="F24" s="27"/>
      <c r="G24" s="27">
        <f>G25+G27+G33+G35+G37</f>
        <v>12050</v>
      </c>
      <c r="H24" s="27">
        <f t="shared" ref="H24:P24" si="2">H25+H27+H33+H35+H37</f>
        <v>0</v>
      </c>
      <c r="I24" s="27">
        <f t="shared" si="2"/>
        <v>0</v>
      </c>
      <c r="J24" s="27">
        <f t="shared" si="2"/>
        <v>7950</v>
      </c>
      <c r="K24" s="27">
        <f t="shared" si="2"/>
        <v>200</v>
      </c>
      <c r="L24" s="27">
        <f t="shared" si="2"/>
        <v>3900</v>
      </c>
      <c r="M24" s="27">
        <f t="shared" si="2"/>
        <v>0</v>
      </c>
      <c r="N24" s="27">
        <f t="shared" si="2"/>
        <v>0</v>
      </c>
      <c r="O24" s="27">
        <f t="shared" si="2"/>
        <v>0</v>
      </c>
      <c r="P24" s="27">
        <f t="shared" si="2"/>
        <v>3900</v>
      </c>
      <c r="Q24" s="27"/>
      <c r="R24" s="27"/>
      <c r="S24" s="27"/>
      <c r="T24" s="42"/>
      <c r="U24" s="27"/>
    </row>
    <row r="25" s="1" customFormat="1" ht="24" spans="1:21">
      <c r="A25" s="28" t="s">
        <v>28</v>
      </c>
      <c r="B25" s="28" t="s">
        <v>29</v>
      </c>
      <c r="C25" s="28"/>
      <c r="D25" s="28"/>
      <c r="E25" s="28"/>
      <c r="F25" s="28"/>
      <c r="G25" s="28">
        <v>5000</v>
      </c>
      <c r="H25" s="28">
        <v>0</v>
      </c>
      <c r="I25" s="28">
        <v>0</v>
      </c>
      <c r="J25" s="28">
        <v>3850</v>
      </c>
      <c r="K25" s="28">
        <v>0</v>
      </c>
      <c r="L25" s="28">
        <v>1150</v>
      </c>
      <c r="M25" s="28">
        <v>0</v>
      </c>
      <c r="N25" s="28">
        <v>0</v>
      </c>
      <c r="O25" s="28">
        <v>0</v>
      </c>
      <c r="P25" s="28">
        <v>1150</v>
      </c>
      <c r="Q25" s="28"/>
      <c r="R25" s="28"/>
      <c r="S25" s="28"/>
      <c r="T25" s="43"/>
      <c r="U25" s="28"/>
    </row>
    <row r="26" ht="71" customHeight="1" spans="1:21">
      <c r="A26" s="28">
        <v>1</v>
      </c>
      <c r="B26" s="28"/>
      <c r="C26" s="29" t="s">
        <v>87</v>
      </c>
      <c r="D26" s="29" t="s">
        <v>88</v>
      </c>
      <c r="E26" s="28" t="s">
        <v>89</v>
      </c>
      <c r="F26" s="28">
        <v>2025</v>
      </c>
      <c r="G26" s="28">
        <v>5000</v>
      </c>
      <c r="H26" s="28"/>
      <c r="I26" s="28"/>
      <c r="J26" s="40">
        <v>3850</v>
      </c>
      <c r="K26" s="28"/>
      <c r="L26" s="28">
        <v>1150</v>
      </c>
      <c r="M26" s="28"/>
      <c r="N26" s="28"/>
      <c r="O26" s="28"/>
      <c r="P26" s="28">
        <v>1150</v>
      </c>
      <c r="Q26" s="28" t="s">
        <v>33</v>
      </c>
      <c r="R26" s="28" t="s">
        <v>90</v>
      </c>
      <c r="S26" s="28" t="s">
        <v>91</v>
      </c>
      <c r="T26" s="43" t="s">
        <v>92</v>
      </c>
      <c r="U26" s="28" t="s">
        <v>93</v>
      </c>
    </row>
    <row r="27" s="1" customFormat="1" ht="24" spans="1:21">
      <c r="A27" s="28" t="s">
        <v>37</v>
      </c>
      <c r="B27" s="28" t="s">
        <v>46</v>
      </c>
      <c r="C27" s="29"/>
      <c r="D27" s="29"/>
      <c r="E27" s="28"/>
      <c r="F27" s="28"/>
      <c r="G27" s="28">
        <v>3665</v>
      </c>
      <c r="H27" s="28">
        <v>0</v>
      </c>
      <c r="I27" s="28">
        <v>0</v>
      </c>
      <c r="J27" s="28">
        <v>2500</v>
      </c>
      <c r="K27" s="28">
        <v>0</v>
      </c>
      <c r="L27" s="28">
        <v>1165</v>
      </c>
      <c r="M27" s="28">
        <v>0</v>
      </c>
      <c r="N27" s="28">
        <v>0</v>
      </c>
      <c r="O27" s="28">
        <v>0</v>
      </c>
      <c r="P27" s="28">
        <v>1165</v>
      </c>
      <c r="Q27" s="28"/>
      <c r="R27" s="28"/>
      <c r="S27" s="28"/>
      <c r="T27" s="43"/>
      <c r="U27" s="28"/>
    </row>
    <row r="28" ht="89" customHeight="1" spans="1:21">
      <c r="A28" s="28">
        <v>2</v>
      </c>
      <c r="B28" s="28"/>
      <c r="C28" s="29" t="s">
        <v>94</v>
      </c>
      <c r="D28" s="29" t="s">
        <v>95</v>
      </c>
      <c r="E28" s="28" t="s">
        <v>96</v>
      </c>
      <c r="F28" s="28">
        <v>2025</v>
      </c>
      <c r="G28" s="28">
        <v>300</v>
      </c>
      <c r="H28" s="28"/>
      <c r="I28" s="28"/>
      <c r="J28" s="40"/>
      <c r="K28" s="28"/>
      <c r="L28" s="28">
        <v>300</v>
      </c>
      <c r="M28" s="28"/>
      <c r="N28" s="28"/>
      <c r="O28" s="28"/>
      <c r="P28" s="28">
        <v>300</v>
      </c>
      <c r="Q28" s="28" t="s">
        <v>33</v>
      </c>
      <c r="R28" s="28" t="s">
        <v>90</v>
      </c>
      <c r="S28" s="28" t="s">
        <v>97</v>
      </c>
      <c r="T28" s="43" t="s">
        <v>98</v>
      </c>
      <c r="U28" s="28"/>
    </row>
    <row r="29" ht="46" customHeight="1" spans="1:21">
      <c r="A29" s="28">
        <v>3</v>
      </c>
      <c r="B29" s="28"/>
      <c r="C29" s="29" t="s">
        <v>99</v>
      </c>
      <c r="D29" s="29" t="s">
        <v>100</v>
      </c>
      <c r="E29" s="28" t="s">
        <v>96</v>
      </c>
      <c r="F29" s="28">
        <v>2025</v>
      </c>
      <c r="G29" s="28">
        <v>180</v>
      </c>
      <c r="H29" s="28"/>
      <c r="I29" s="28"/>
      <c r="J29" s="40"/>
      <c r="K29" s="28"/>
      <c r="L29" s="28">
        <v>180</v>
      </c>
      <c r="M29" s="28"/>
      <c r="N29" s="28"/>
      <c r="O29" s="28"/>
      <c r="P29" s="28">
        <v>180</v>
      </c>
      <c r="Q29" s="28" t="s">
        <v>33</v>
      </c>
      <c r="R29" s="28" t="s">
        <v>90</v>
      </c>
      <c r="S29" s="28" t="s">
        <v>97</v>
      </c>
      <c r="T29" s="43" t="s">
        <v>101</v>
      </c>
      <c r="U29" s="28"/>
    </row>
    <row r="30" ht="90" customHeight="1" spans="1:21">
      <c r="A30" s="28">
        <v>4</v>
      </c>
      <c r="B30" s="28"/>
      <c r="C30" s="29" t="s">
        <v>102</v>
      </c>
      <c r="D30" s="29" t="s">
        <v>103</v>
      </c>
      <c r="E30" s="28" t="s">
        <v>104</v>
      </c>
      <c r="F30" s="28">
        <v>2025</v>
      </c>
      <c r="G30" s="28">
        <v>100</v>
      </c>
      <c r="H30" s="28"/>
      <c r="I30" s="28"/>
      <c r="J30" s="40"/>
      <c r="K30" s="28"/>
      <c r="L30" s="28">
        <v>100</v>
      </c>
      <c r="M30" s="28"/>
      <c r="N30" s="28"/>
      <c r="O30" s="28"/>
      <c r="P30" s="28">
        <v>100</v>
      </c>
      <c r="Q30" s="28" t="s">
        <v>33</v>
      </c>
      <c r="R30" s="28" t="s">
        <v>90</v>
      </c>
      <c r="S30" s="28" t="s">
        <v>105</v>
      </c>
      <c r="T30" s="43" t="s">
        <v>106</v>
      </c>
      <c r="U30" s="28" t="s">
        <v>104</v>
      </c>
    </row>
    <row r="31" ht="62" customHeight="1" spans="1:21">
      <c r="A31" s="28">
        <v>5</v>
      </c>
      <c r="B31" s="28"/>
      <c r="C31" s="30" t="s">
        <v>107</v>
      </c>
      <c r="D31" s="30" t="s">
        <v>108</v>
      </c>
      <c r="E31" s="28" t="s">
        <v>109</v>
      </c>
      <c r="F31" s="28">
        <v>2025</v>
      </c>
      <c r="G31" s="28">
        <v>3000</v>
      </c>
      <c r="H31" s="28"/>
      <c r="I31" s="28"/>
      <c r="J31" s="40">
        <v>2500</v>
      </c>
      <c r="K31" s="28"/>
      <c r="L31" s="28">
        <v>500</v>
      </c>
      <c r="M31" s="28"/>
      <c r="N31" s="28"/>
      <c r="O31" s="28"/>
      <c r="P31" s="28">
        <v>500</v>
      </c>
      <c r="Q31" s="28" t="s">
        <v>33</v>
      </c>
      <c r="R31" s="28" t="s">
        <v>90</v>
      </c>
      <c r="S31" s="28" t="s">
        <v>105</v>
      </c>
      <c r="T31" s="43" t="s">
        <v>110</v>
      </c>
      <c r="U31" s="28" t="s">
        <v>104</v>
      </c>
    </row>
    <row r="32" ht="87" customHeight="1" spans="1:21">
      <c r="A32" s="28">
        <v>6</v>
      </c>
      <c r="B32" s="28"/>
      <c r="C32" s="29" t="s">
        <v>111</v>
      </c>
      <c r="D32" s="29" t="s">
        <v>112</v>
      </c>
      <c r="E32" s="28" t="s">
        <v>96</v>
      </c>
      <c r="F32" s="28">
        <v>2025</v>
      </c>
      <c r="G32" s="28">
        <v>85</v>
      </c>
      <c r="H32" s="28"/>
      <c r="I32" s="28"/>
      <c r="J32" s="40"/>
      <c r="K32" s="28"/>
      <c r="L32" s="28">
        <v>85</v>
      </c>
      <c r="M32" s="28"/>
      <c r="N32" s="28"/>
      <c r="O32" s="28"/>
      <c r="P32" s="28">
        <v>85</v>
      </c>
      <c r="Q32" s="28" t="s">
        <v>33</v>
      </c>
      <c r="R32" s="28" t="s">
        <v>90</v>
      </c>
      <c r="S32" s="28" t="s">
        <v>113</v>
      </c>
      <c r="T32" s="43" t="s">
        <v>114</v>
      </c>
      <c r="U32" s="28" t="s">
        <v>115</v>
      </c>
    </row>
    <row r="33" s="1" customFormat="1" ht="24" spans="1:21">
      <c r="A33" s="28" t="s">
        <v>45</v>
      </c>
      <c r="B33" s="22" t="s">
        <v>60</v>
      </c>
      <c r="C33" s="29"/>
      <c r="D33" s="29"/>
      <c r="E33" s="28"/>
      <c r="F33" s="28"/>
      <c r="G33" s="28">
        <v>90</v>
      </c>
      <c r="H33" s="28">
        <v>0</v>
      </c>
      <c r="I33" s="28">
        <v>0</v>
      </c>
      <c r="J33" s="28">
        <v>0</v>
      </c>
      <c r="K33" s="28">
        <v>0</v>
      </c>
      <c r="L33" s="28">
        <v>90</v>
      </c>
      <c r="M33" s="28">
        <v>0</v>
      </c>
      <c r="N33" s="28">
        <v>0</v>
      </c>
      <c r="O33" s="28">
        <v>0</v>
      </c>
      <c r="P33" s="28">
        <v>90</v>
      </c>
      <c r="Q33" s="28"/>
      <c r="R33" s="28"/>
      <c r="S33" s="28"/>
      <c r="T33" s="43"/>
      <c r="U33" s="28"/>
    </row>
    <row r="34" ht="90" customHeight="1" spans="1:21">
      <c r="A34" s="28">
        <v>7</v>
      </c>
      <c r="B34" s="28"/>
      <c r="C34" s="29" t="s">
        <v>116</v>
      </c>
      <c r="D34" s="29" t="s">
        <v>117</v>
      </c>
      <c r="E34" s="28" t="s">
        <v>96</v>
      </c>
      <c r="F34" s="28">
        <v>2025</v>
      </c>
      <c r="G34" s="28">
        <v>90</v>
      </c>
      <c r="H34" s="28"/>
      <c r="I34" s="28"/>
      <c r="J34" s="40"/>
      <c r="K34" s="28"/>
      <c r="L34" s="28">
        <v>90</v>
      </c>
      <c r="M34" s="28"/>
      <c r="N34" s="28"/>
      <c r="O34" s="28"/>
      <c r="P34" s="28">
        <v>90</v>
      </c>
      <c r="Q34" s="28" t="s">
        <v>33</v>
      </c>
      <c r="R34" s="28" t="s">
        <v>90</v>
      </c>
      <c r="S34" s="28" t="s">
        <v>91</v>
      </c>
      <c r="T34" s="43" t="s">
        <v>118</v>
      </c>
      <c r="U34" s="28" t="s">
        <v>91</v>
      </c>
    </row>
    <row r="35" s="1" customFormat="1" spans="1:21">
      <c r="A35" s="28" t="s">
        <v>59</v>
      </c>
      <c r="B35" s="28" t="s">
        <v>66</v>
      </c>
      <c r="C35" s="29"/>
      <c r="D35" s="29"/>
      <c r="E35" s="28"/>
      <c r="F35" s="28"/>
      <c r="G35" s="28">
        <v>100</v>
      </c>
      <c r="H35" s="28">
        <v>0</v>
      </c>
      <c r="I35" s="28">
        <v>0</v>
      </c>
      <c r="J35" s="28">
        <v>0</v>
      </c>
      <c r="K35" s="28">
        <v>0</v>
      </c>
      <c r="L35" s="28">
        <v>100</v>
      </c>
      <c r="M35" s="28">
        <v>0</v>
      </c>
      <c r="N35" s="28">
        <v>0</v>
      </c>
      <c r="O35" s="28">
        <v>0</v>
      </c>
      <c r="P35" s="28">
        <v>100</v>
      </c>
      <c r="Q35" s="28"/>
      <c r="R35" s="28"/>
      <c r="S35" s="28"/>
      <c r="T35" s="43"/>
      <c r="U35" s="28"/>
    </row>
    <row r="36" ht="44" customHeight="1" spans="1:21">
      <c r="A36" s="28">
        <v>8</v>
      </c>
      <c r="B36" s="28"/>
      <c r="C36" s="29" t="s">
        <v>119</v>
      </c>
      <c r="D36" s="29" t="s">
        <v>120</v>
      </c>
      <c r="E36" s="28" t="s">
        <v>96</v>
      </c>
      <c r="F36" s="28">
        <v>2025</v>
      </c>
      <c r="G36" s="28">
        <v>100</v>
      </c>
      <c r="H36" s="28"/>
      <c r="I36" s="28"/>
      <c r="J36" s="40"/>
      <c r="K36" s="28"/>
      <c r="L36" s="28">
        <v>100</v>
      </c>
      <c r="M36" s="28"/>
      <c r="N36" s="28"/>
      <c r="O36" s="28"/>
      <c r="P36" s="28">
        <v>100</v>
      </c>
      <c r="Q36" s="28" t="s">
        <v>33</v>
      </c>
      <c r="R36" s="28" t="s">
        <v>90</v>
      </c>
      <c r="S36" s="28" t="s">
        <v>121</v>
      </c>
      <c r="T36" s="43" t="s">
        <v>122</v>
      </c>
      <c r="U36" s="28"/>
    </row>
    <row r="37" s="1" customFormat="1" spans="1:21">
      <c r="A37" s="28" t="s">
        <v>65</v>
      </c>
      <c r="B37" s="28" t="s">
        <v>73</v>
      </c>
      <c r="C37" s="29"/>
      <c r="D37" s="29"/>
      <c r="E37" s="28"/>
      <c r="F37" s="28"/>
      <c r="G37" s="28">
        <v>3195</v>
      </c>
      <c r="H37" s="28">
        <v>0</v>
      </c>
      <c r="I37" s="28">
        <v>0</v>
      </c>
      <c r="J37" s="28">
        <v>1600</v>
      </c>
      <c r="K37" s="28">
        <v>200</v>
      </c>
      <c r="L37" s="28">
        <v>1395</v>
      </c>
      <c r="M37" s="28">
        <v>0</v>
      </c>
      <c r="N37" s="28">
        <v>0</v>
      </c>
      <c r="O37" s="28">
        <v>0</v>
      </c>
      <c r="P37" s="28">
        <v>1395</v>
      </c>
      <c r="Q37" s="28"/>
      <c r="R37" s="28"/>
      <c r="S37" s="28"/>
      <c r="T37" s="43"/>
      <c r="U37" s="28"/>
    </row>
    <row r="38" ht="37" customHeight="1" spans="1:21">
      <c r="A38" s="28">
        <v>9</v>
      </c>
      <c r="B38" s="28"/>
      <c r="C38" s="30" t="s">
        <v>123</v>
      </c>
      <c r="D38" s="30" t="s">
        <v>124</v>
      </c>
      <c r="E38" s="28" t="s">
        <v>96</v>
      </c>
      <c r="F38" s="28">
        <v>2025</v>
      </c>
      <c r="G38" s="28">
        <v>120</v>
      </c>
      <c r="H38" s="28"/>
      <c r="I38" s="28"/>
      <c r="J38" s="40"/>
      <c r="K38" s="28"/>
      <c r="L38" s="28">
        <v>120</v>
      </c>
      <c r="M38" s="28"/>
      <c r="N38" s="28"/>
      <c r="O38" s="28"/>
      <c r="P38" s="28">
        <v>120</v>
      </c>
      <c r="Q38" s="28" t="s">
        <v>33</v>
      </c>
      <c r="R38" s="28" t="s">
        <v>90</v>
      </c>
      <c r="S38" s="28" t="s">
        <v>125</v>
      </c>
      <c r="T38" s="43" t="s">
        <v>126</v>
      </c>
      <c r="U38" s="28" t="s">
        <v>125</v>
      </c>
    </row>
    <row r="39" ht="53" customHeight="1" spans="1:21">
      <c r="A39" s="28">
        <v>10</v>
      </c>
      <c r="B39" s="28"/>
      <c r="C39" s="29" t="s">
        <v>127</v>
      </c>
      <c r="D39" s="29" t="s">
        <v>128</v>
      </c>
      <c r="E39" s="28" t="s">
        <v>96</v>
      </c>
      <c r="F39" s="28">
        <v>2025</v>
      </c>
      <c r="G39" s="28">
        <v>75</v>
      </c>
      <c r="H39" s="28"/>
      <c r="I39" s="28"/>
      <c r="J39" s="40"/>
      <c r="K39" s="28"/>
      <c r="L39" s="28">
        <v>75</v>
      </c>
      <c r="M39" s="28"/>
      <c r="N39" s="28"/>
      <c r="O39" s="28"/>
      <c r="P39" s="28">
        <v>75</v>
      </c>
      <c r="Q39" s="28" t="s">
        <v>33</v>
      </c>
      <c r="R39" s="28" t="s">
        <v>90</v>
      </c>
      <c r="S39" s="28" t="s">
        <v>129</v>
      </c>
      <c r="T39" s="43" t="s">
        <v>130</v>
      </c>
      <c r="U39" s="28" t="s">
        <v>131</v>
      </c>
    </row>
    <row r="40" ht="64" customHeight="1" spans="1:21">
      <c r="A40" s="28">
        <v>11</v>
      </c>
      <c r="B40" s="28"/>
      <c r="C40" s="29" t="s">
        <v>132</v>
      </c>
      <c r="D40" s="29" t="s">
        <v>133</v>
      </c>
      <c r="E40" s="28" t="s">
        <v>134</v>
      </c>
      <c r="F40" s="28">
        <v>2025</v>
      </c>
      <c r="G40" s="28">
        <v>3000</v>
      </c>
      <c r="H40" s="28"/>
      <c r="I40" s="28"/>
      <c r="J40" s="40">
        <v>1600</v>
      </c>
      <c r="K40" s="28">
        <v>200</v>
      </c>
      <c r="L40" s="28">
        <v>1200</v>
      </c>
      <c r="M40" s="28"/>
      <c r="N40" s="28"/>
      <c r="O40" s="28"/>
      <c r="P40" s="28">
        <v>1200</v>
      </c>
      <c r="Q40" s="28" t="s">
        <v>33</v>
      </c>
      <c r="R40" s="28" t="s">
        <v>90</v>
      </c>
      <c r="S40" s="28" t="s">
        <v>135</v>
      </c>
      <c r="T40" s="43" t="s">
        <v>136</v>
      </c>
      <c r="U40" s="28" t="s">
        <v>137</v>
      </c>
    </row>
    <row r="41" s="8" customFormat="1" ht="34" customHeight="1" spans="1:21">
      <c r="A41" s="19" t="s">
        <v>138</v>
      </c>
      <c r="B41" s="20"/>
      <c r="C41" s="21"/>
      <c r="D41" s="21"/>
      <c r="E41" s="21"/>
      <c r="F41" s="21"/>
      <c r="G41" s="31">
        <f>SUM(G42+G45+G47+G50+G52+G54)</f>
        <v>23415.010194</v>
      </c>
      <c r="H41" s="21">
        <f t="shared" ref="H41:P41" si="3">SUM(H42+H45+H47+H50+H52+H54)</f>
        <v>0</v>
      </c>
      <c r="I41" s="21">
        <f t="shared" si="3"/>
        <v>17942.7</v>
      </c>
      <c r="J41" s="21">
        <f t="shared" si="3"/>
        <v>250</v>
      </c>
      <c r="K41" s="21">
        <f t="shared" si="3"/>
        <v>0</v>
      </c>
      <c r="L41" s="21">
        <f t="shared" si="3"/>
        <v>5222.310194</v>
      </c>
      <c r="M41" s="21">
        <f t="shared" si="3"/>
        <v>400</v>
      </c>
      <c r="N41" s="21">
        <f t="shared" si="3"/>
        <v>870</v>
      </c>
      <c r="O41" s="21">
        <f t="shared" si="3"/>
        <v>52.310194</v>
      </c>
      <c r="P41" s="21">
        <f t="shared" si="3"/>
        <v>3900</v>
      </c>
      <c r="Q41" s="21"/>
      <c r="R41" s="21"/>
      <c r="S41" s="21"/>
      <c r="T41" s="44"/>
      <c r="U41" s="21"/>
    </row>
    <row r="42" s="1" customFormat="1" ht="24" spans="1:21">
      <c r="A42" s="32" t="s">
        <v>28</v>
      </c>
      <c r="B42" s="32" t="s">
        <v>29</v>
      </c>
      <c r="C42" s="32"/>
      <c r="D42" s="32"/>
      <c r="E42" s="32"/>
      <c r="F42" s="32"/>
      <c r="G42" s="32">
        <v>3900</v>
      </c>
      <c r="H42" s="32"/>
      <c r="I42" s="32">
        <v>2000</v>
      </c>
      <c r="J42" s="32">
        <v>250</v>
      </c>
      <c r="K42" s="32"/>
      <c r="L42" s="32">
        <v>1650</v>
      </c>
      <c r="M42" s="32"/>
      <c r="N42" s="32"/>
      <c r="O42" s="32"/>
      <c r="P42" s="32">
        <v>1650</v>
      </c>
      <c r="Q42" s="32"/>
      <c r="R42" s="32"/>
      <c r="S42" s="32"/>
      <c r="T42" s="34"/>
      <c r="U42" s="32"/>
    </row>
    <row r="43" ht="122" customHeight="1" spans="1:21">
      <c r="A43" s="32">
        <v>1</v>
      </c>
      <c r="B43" s="32"/>
      <c r="C43" s="32" t="s">
        <v>139</v>
      </c>
      <c r="D43" s="33" t="s">
        <v>140</v>
      </c>
      <c r="E43" s="32" t="s">
        <v>141</v>
      </c>
      <c r="F43" s="32">
        <v>2025</v>
      </c>
      <c r="G43" s="32">
        <v>3150</v>
      </c>
      <c r="H43" s="32"/>
      <c r="I43" s="32">
        <v>2000</v>
      </c>
      <c r="J43" s="32"/>
      <c r="K43" s="32"/>
      <c r="L43" s="32">
        <v>1150</v>
      </c>
      <c r="M43" s="32"/>
      <c r="N43" s="32"/>
      <c r="O43" s="32"/>
      <c r="P43" s="32">
        <v>1150</v>
      </c>
      <c r="Q43" s="32" t="s">
        <v>33</v>
      </c>
      <c r="R43" s="28" t="s">
        <v>90</v>
      </c>
      <c r="S43" s="32" t="s">
        <v>142</v>
      </c>
      <c r="T43" s="34" t="s">
        <v>143</v>
      </c>
      <c r="U43" s="32" t="s">
        <v>144</v>
      </c>
    </row>
    <row r="44" ht="79" customHeight="1" spans="1:21">
      <c r="A44" s="32">
        <v>2</v>
      </c>
      <c r="B44" s="32"/>
      <c r="C44" s="32" t="s">
        <v>145</v>
      </c>
      <c r="D44" s="33" t="s">
        <v>146</v>
      </c>
      <c r="E44" s="32" t="s">
        <v>147</v>
      </c>
      <c r="F44" s="32">
        <v>2025</v>
      </c>
      <c r="G44" s="32">
        <v>750</v>
      </c>
      <c r="H44" s="32"/>
      <c r="I44" s="32"/>
      <c r="J44" s="32">
        <v>250</v>
      </c>
      <c r="K44" s="32"/>
      <c r="L44" s="32">
        <v>500</v>
      </c>
      <c r="M44" s="32"/>
      <c r="N44" s="32"/>
      <c r="O44" s="32"/>
      <c r="P44" s="32">
        <v>500</v>
      </c>
      <c r="Q44" s="32" t="s">
        <v>33</v>
      </c>
      <c r="R44" s="28" t="s">
        <v>90</v>
      </c>
      <c r="S44" s="32" t="s">
        <v>148</v>
      </c>
      <c r="T44" s="34" t="s">
        <v>149</v>
      </c>
      <c r="U44" s="32" t="s">
        <v>150</v>
      </c>
    </row>
    <row r="45" s="1" customFormat="1" ht="30" customHeight="1" spans="1:21">
      <c r="A45" s="32" t="s">
        <v>37</v>
      </c>
      <c r="B45" s="32" t="s">
        <v>38</v>
      </c>
      <c r="C45" s="32"/>
      <c r="D45" s="34"/>
      <c r="E45" s="32"/>
      <c r="F45" s="32"/>
      <c r="G45" s="32">
        <v>300</v>
      </c>
      <c r="H45" s="32"/>
      <c r="I45" s="32"/>
      <c r="J45" s="32"/>
      <c r="K45" s="32"/>
      <c r="L45" s="32">
        <v>300</v>
      </c>
      <c r="M45" s="32"/>
      <c r="N45" s="32"/>
      <c r="O45" s="32"/>
      <c r="P45" s="32">
        <v>300</v>
      </c>
      <c r="Q45" s="32"/>
      <c r="R45" s="32"/>
      <c r="S45" s="32"/>
      <c r="T45" s="34"/>
      <c r="U45" s="32"/>
    </row>
    <row r="46" ht="56" customHeight="1" spans="1:21">
      <c r="A46" s="32">
        <v>3</v>
      </c>
      <c r="B46" s="32"/>
      <c r="C46" s="32" t="s">
        <v>151</v>
      </c>
      <c r="D46" s="34" t="s">
        <v>152</v>
      </c>
      <c r="E46" s="32" t="s">
        <v>153</v>
      </c>
      <c r="F46" s="32">
        <v>2025</v>
      </c>
      <c r="G46" s="32">
        <v>300</v>
      </c>
      <c r="H46" s="32"/>
      <c r="I46" s="32"/>
      <c r="J46" s="32"/>
      <c r="K46" s="32"/>
      <c r="L46" s="32">
        <v>300</v>
      </c>
      <c r="M46" s="32"/>
      <c r="N46" s="32"/>
      <c r="O46" s="32"/>
      <c r="P46" s="32">
        <v>300</v>
      </c>
      <c r="Q46" s="32" t="s">
        <v>33</v>
      </c>
      <c r="R46" s="28" t="s">
        <v>90</v>
      </c>
      <c r="S46" s="32" t="s">
        <v>154</v>
      </c>
      <c r="T46" s="34" t="s">
        <v>155</v>
      </c>
      <c r="U46" s="32" t="s">
        <v>156</v>
      </c>
    </row>
    <row r="47" s="1" customFormat="1" ht="30" customHeight="1" spans="1:21">
      <c r="A47" s="32" t="s">
        <v>45</v>
      </c>
      <c r="B47" s="32" t="s">
        <v>46</v>
      </c>
      <c r="C47" s="32"/>
      <c r="D47" s="34"/>
      <c r="E47" s="32"/>
      <c r="F47" s="32"/>
      <c r="G47" s="32">
        <v>290</v>
      </c>
      <c r="H47" s="32"/>
      <c r="I47" s="32"/>
      <c r="J47" s="32"/>
      <c r="K47" s="32"/>
      <c r="L47" s="32">
        <v>290</v>
      </c>
      <c r="M47" s="32"/>
      <c r="N47" s="32"/>
      <c r="O47" s="32"/>
      <c r="P47" s="32">
        <v>290</v>
      </c>
      <c r="Q47" s="32"/>
      <c r="R47" s="32"/>
      <c r="S47" s="32"/>
      <c r="T47" s="34"/>
      <c r="U47" s="32"/>
    </row>
    <row r="48" ht="45" customHeight="1" spans="1:21">
      <c r="A48" s="32">
        <v>4</v>
      </c>
      <c r="B48" s="32"/>
      <c r="C48" s="32" t="s">
        <v>157</v>
      </c>
      <c r="D48" s="34" t="s">
        <v>158</v>
      </c>
      <c r="E48" s="32" t="s">
        <v>141</v>
      </c>
      <c r="F48" s="32">
        <v>2025</v>
      </c>
      <c r="G48" s="32">
        <v>150</v>
      </c>
      <c r="H48" s="32"/>
      <c r="I48" s="32"/>
      <c r="J48" s="32"/>
      <c r="K48" s="32"/>
      <c r="L48" s="32">
        <v>150</v>
      </c>
      <c r="M48" s="32"/>
      <c r="N48" s="32"/>
      <c r="O48" s="32"/>
      <c r="P48" s="32">
        <v>150</v>
      </c>
      <c r="Q48" s="32" t="s">
        <v>33</v>
      </c>
      <c r="R48" s="28" t="s">
        <v>90</v>
      </c>
      <c r="S48" s="32" t="s">
        <v>159</v>
      </c>
      <c r="T48" s="34" t="s">
        <v>160</v>
      </c>
      <c r="U48" s="32"/>
    </row>
    <row r="49" ht="33" customHeight="1" spans="1:21">
      <c r="A49" s="32">
        <v>5</v>
      </c>
      <c r="B49" s="32"/>
      <c r="C49" s="32" t="s">
        <v>161</v>
      </c>
      <c r="D49" s="34" t="s">
        <v>162</v>
      </c>
      <c r="E49" s="32" t="s">
        <v>163</v>
      </c>
      <c r="F49" s="32">
        <v>2025</v>
      </c>
      <c r="G49" s="32">
        <v>140</v>
      </c>
      <c r="H49" s="32"/>
      <c r="I49" s="32"/>
      <c r="J49" s="32"/>
      <c r="K49" s="32"/>
      <c r="L49" s="32">
        <v>140</v>
      </c>
      <c r="M49" s="32"/>
      <c r="N49" s="32"/>
      <c r="O49" s="32"/>
      <c r="P49" s="32">
        <v>140</v>
      </c>
      <c r="Q49" s="32" t="s">
        <v>33</v>
      </c>
      <c r="R49" s="28" t="s">
        <v>90</v>
      </c>
      <c r="S49" s="32" t="s">
        <v>164</v>
      </c>
      <c r="T49" s="34" t="s">
        <v>165</v>
      </c>
      <c r="U49" s="32"/>
    </row>
    <row r="50" s="1" customFormat="1" ht="24" spans="1:21">
      <c r="A50" s="32" t="s">
        <v>59</v>
      </c>
      <c r="B50" s="22" t="s">
        <v>60</v>
      </c>
      <c r="C50" s="32"/>
      <c r="D50" s="34"/>
      <c r="E50" s="32"/>
      <c r="F50" s="32"/>
      <c r="G50" s="32">
        <v>215</v>
      </c>
      <c r="H50" s="32"/>
      <c r="I50" s="32">
        <v>15</v>
      </c>
      <c r="J50" s="32"/>
      <c r="K50" s="32"/>
      <c r="L50" s="32">
        <v>200</v>
      </c>
      <c r="M50" s="32"/>
      <c r="N50" s="32"/>
      <c r="O50" s="32"/>
      <c r="P50" s="32">
        <v>200</v>
      </c>
      <c r="Q50" s="32"/>
      <c r="R50" s="32"/>
      <c r="S50" s="32"/>
      <c r="T50" s="34"/>
      <c r="U50" s="32"/>
    </row>
    <row r="51" ht="61" customHeight="1" spans="1:21">
      <c r="A51" s="32">
        <v>6</v>
      </c>
      <c r="B51" s="32"/>
      <c r="C51" s="32" t="s">
        <v>166</v>
      </c>
      <c r="D51" s="34" t="s">
        <v>167</v>
      </c>
      <c r="E51" s="32" t="s">
        <v>168</v>
      </c>
      <c r="F51" s="32">
        <v>2025</v>
      </c>
      <c r="G51" s="32">
        <v>215</v>
      </c>
      <c r="H51" s="32"/>
      <c r="I51" s="32">
        <v>15</v>
      </c>
      <c r="J51" s="32"/>
      <c r="K51" s="32"/>
      <c r="L51" s="32">
        <v>200</v>
      </c>
      <c r="M51" s="32"/>
      <c r="N51" s="32"/>
      <c r="O51" s="32"/>
      <c r="P51" s="32">
        <v>200</v>
      </c>
      <c r="Q51" s="32" t="s">
        <v>33</v>
      </c>
      <c r="R51" s="28" t="s">
        <v>90</v>
      </c>
      <c r="S51" s="32" t="s">
        <v>169</v>
      </c>
      <c r="T51" s="34" t="s">
        <v>170</v>
      </c>
      <c r="U51" s="32"/>
    </row>
    <row r="52" s="1" customFormat="1" ht="32" customHeight="1" spans="1:21">
      <c r="A52" s="32" t="s">
        <v>65</v>
      </c>
      <c r="B52" s="32" t="s">
        <v>66</v>
      </c>
      <c r="C52" s="32"/>
      <c r="D52" s="34"/>
      <c r="E52" s="32"/>
      <c r="F52" s="32"/>
      <c r="G52" s="32">
        <v>300</v>
      </c>
      <c r="H52" s="32"/>
      <c r="I52" s="32"/>
      <c r="J52" s="32"/>
      <c r="K52" s="32"/>
      <c r="L52" s="32">
        <v>300</v>
      </c>
      <c r="M52" s="32"/>
      <c r="N52" s="32"/>
      <c r="O52" s="32"/>
      <c r="P52" s="32">
        <v>300</v>
      </c>
      <c r="Q52" s="32"/>
      <c r="R52" s="32"/>
      <c r="S52" s="32"/>
      <c r="T52" s="34"/>
      <c r="U52" s="32"/>
    </row>
    <row r="53" ht="47" customHeight="1" spans="1:21">
      <c r="A53" s="32">
        <v>7</v>
      </c>
      <c r="B53" s="32"/>
      <c r="C53" s="32" t="s">
        <v>171</v>
      </c>
      <c r="D53" s="34" t="s">
        <v>172</v>
      </c>
      <c r="E53" s="32" t="s">
        <v>168</v>
      </c>
      <c r="F53" s="32">
        <v>2025</v>
      </c>
      <c r="G53" s="32">
        <v>300</v>
      </c>
      <c r="H53" s="32"/>
      <c r="I53" s="32"/>
      <c r="J53" s="32"/>
      <c r="K53" s="32"/>
      <c r="L53" s="32">
        <v>300</v>
      </c>
      <c r="M53" s="32"/>
      <c r="N53" s="32"/>
      <c r="O53" s="32"/>
      <c r="P53" s="32">
        <v>300</v>
      </c>
      <c r="Q53" s="32" t="s">
        <v>33</v>
      </c>
      <c r="R53" s="28" t="s">
        <v>90</v>
      </c>
      <c r="S53" s="32" t="s">
        <v>173</v>
      </c>
      <c r="T53" s="34" t="s">
        <v>174</v>
      </c>
      <c r="U53" s="32"/>
    </row>
    <row r="54" s="1" customFormat="1" ht="32" customHeight="1" spans="1:21">
      <c r="A54" s="32" t="s">
        <v>72</v>
      </c>
      <c r="B54" s="32" t="s">
        <v>73</v>
      </c>
      <c r="C54" s="32"/>
      <c r="D54" s="34"/>
      <c r="E54" s="32"/>
      <c r="F54" s="32"/>
      <c r="G54" s="32">
        <f>SUM(G55:G58)</f>
        <v>18410.010194</v>
      </c>
      <c r="H54" s="32">
        <f t="shared" ref="H54:P54" si="4">SUM(H55:H58)</f>
        <v>0</v>
      </c>
      <c r="I54" s="32">
        <f t="shared" si="4"/>
        <v>15927.7</v>
      </c>
      <c r="J54" s="32">
        <f t="shared" si="4"/>
        <v>0</v>
      </c>
      <c r="K54" s="32">
        <f t="shared" si="4"/>
        <v>0</v>
      </c>
      <c r="L54" s="32">
        <f t="shared" si="4"/>
        <v>2482.310194</v>
      </c>
      <c r="M54" s="32">
        <f t="shared" si="4"/>
        <v>400</v>
      </c>
      <c r="N54" s="32">
        <f t="shared" si="4"/>
        <v>870</v>
      </c>
      <c r="O54" s="32">
        <f t="shared" si="4"/>
        <v>52.310194</v>
      </c>
      <c r="P54" s="32">
        <f t="shared" si="4"/>
        <v>1160</v>
      </c>
      <c r="Q54" s="32"/>
      <c r="R54" s="32"/>
      <c r="S54" s="32"/>
      <c r="T54" s="34"/>
      <c r="U54" s="32"/>
    </row>
    <row r="55" ht="44" customHeight="1" spans="1:21">
      <c r="A55" s="32">
        <v>8</v>
      </c>
      <c r="B55" s="32"/>
      <c r="C55" s="32" t="s">
        <v>175</v>
      </c>
      <c r="D55" s="34" t="s">
        <v>176</v>
      </c>
      <c r="E55" s="32" t="s">
        <v>141</v>
      </c>
      <c r="F55" s="32">
        <v>2025</v>
      </c>
      <c r="G55" s="32">
        <v>50</v>
      </c>
      <c r="H55" s="32"/>
      <c r="I55" s="32"/>
      <c r="J55" s="32"/>
      <c r="K55" s="32"/>
      <c r="L55" s="32">
        <v>50</v>
      </c>
      <c r="M55" s="32"/>
      <c r="N55" s="32"/>
      <c r="O55" s="32"/>
      <c r="P55" s="32">
        <v>50</v>
      </c>
      <c r="Q55" s="32" t="s">
        <v>33</v>
      </c>
      <c r="R55" s="28" t="s">
        <v>90</v>
      </c>
      <c r="S55" s="32" t="s">
        <v>125</v>
      </c>
      <c r="T55" s="34" t="s">
        <v>177</v>
      </c>
      <c r="U55" s="32"/>
    </row>
    <row r="56" ht="43" customHeight="1" spans="1:21">
      <c r="A56" s="32">
        <v>9</v>
      </c>
      <c r="B56" s="32"/>
      <c r="C56" s="32" t="s">
        <v>178</v>
      </c>
      <c r="D56" s="34" t="s">
        <v>179</v>
      </c>
      <c r="E56" s="32" t="s">
        <v>180</v>
      </c>
      <c r="F56" s="32">
        <v>2025</v>
      </c>
      <c r="G56" s="32">
        <v>50</v>
      </c>
      <c r="H56" s="32"/>
      <c r="I56" s="32"/>
      <c r="J56" s="32"/>
      <c r="K56" s="32"/>
      <c r="L56" s="32">
        <v>50</v>
      </c>
      <c r="M56" s="32"/>
      <c r="N56" s="32"/>
      <c r="O56" s="32"/>
      <c r="P56" s="32">
        <v>50</v>
      </c>
      <c r="Q56" s="32" t="s">
        <v>33</v>
      </c>
      <c r="R56" s="28" t="s">
        <v>90</v>
      </c>
      <c r="S56" s="32" t="s">
        <v>180</v>
      </c>
      <c r="T56" s="34" t="s">
        <v>181</v>
      </c>
      <c r="U56" s="32" t="s">
        <v>180</v>
      </c>
    </row>
    <row r="57" ht="59" customHeight="1" spans="1:21">
      <c r="A57" s="32">
        <v>10</v>
      </c>
      <c r="B57" s="32"/>
      <c r="C57" s="32" t="s">
        <v>182</v>
      </c>
      <c r="D57" s="34" t="s">
        <v>183</v>
      </c>
      <c r="E57" s="32" t="s">
        <v>180</v>
      </c>
      <c r="F57" s="32">
        <v>2025</v>
      </c>
      <c r="G57" s="32">
        <v>150</v>
      </c>
      <c r="H57" s="32"/>
      <c r="I57" s="32"/>
      <c r="J57" s="32"/>
      <c r="K57" s="32"/>
      <c r="L57" s="32">
        <v>150</v>
      </c>
      <c r="M57" s="32"/>
      <c r="N57" s="32"/>
      <c r="O57" s="32"/>
      <c r="P57" s="32">
        <v>150</v>
      </c>
      <c r="Q57" s="32" t="s">
        <v>33</v>
      </c>
      <c r="R57" s="28" t="s">
        <v>90</v>
      </c>
      <c r="S57" s="32" t="s">
        <v>180</v>
      </c>
      <c r="T57" s="34" t="s">
        <v>184</v>
      </c>
      <c r="U57" s="32" t="s">
        <v>180</v>
      </c>
    </row>
    <row r="58" ht="81" customHeight="1" spans="1:21">
      <c r="A58" s="32">
        <v>11</v>
      </c>
      <c r="B58" s="32"/>
      <c r="C58" s="32" t="s">
        <v>185</v>
      </c>
      <c r="D58" s="34" t="s">
        <v>186</v>
      </c>
      <c r="E58" s="32" t="s">
        <v>147</v>
      </c>
      <c r="F58" s="32">
        <v>2025</v>
      </c>
      <c r="G58" s="32">
        <f>SUM(H58:L58)</f>
        <v>18160.010194</v>
      </c>
      <c r="H58" s="32"/>
      <c r="I58" s="32">
        <v>15927.7</v>
      </c>
      <c r="J58" s="32"/>
      <c r="K58" s="32"/>
      <c r="L58" s="32">
        <v>2232.310194</v>
      </c>
      <c r="M58" s="32">
        <v>400</v>
      </c>
      <c r="N58" s="32">
        <v>870</v>
      </c>
      <c r="O58" s="32">
        <v>52.310194</v>
      </c>
      <c r="P58" s="32">
        <v>910</v>
      </c>
      <c r="Q58" s="32" t="s">
        <v>33</v>
      </c>
      <c r="R58" s="28" t="s">
        <v>90</v>
      </c>
      <c r="S58" s="32" t="s">
        <v>187</v>
      </c>
      <c r="T58" s="34" t="s">
        <v>188</v>
      </c>
      <c r="U58" s="32" t="s">
        <v>105</v>
      </c>
    </row>
    <row r="59" s="8" customFormat="1" ht="40" customHeight="1" spans="1:21">
      <c r="A59" s="19" t="s">
        <v>189</v>
      </c>
      <c r="B59" s="20"/>
      <c r="C59" s="21"/>
      <c r="D59" s="21"/>
      <c r="E59" s="21"/>
      <c r="F59" s="21"/>
      <c r="G59" s="21">
        <f>G60+G63+G65+G67+G69+G71</f>
        <v>6481</v>
      </c>
      <c r="H59" s="21">
        <f t="shared" ref="H59:P59" si="5">H60+H63+H65+H67+H69+H71</f>
        <v>0</v>
      </c>
      <c r="I59" s="21">
        <f t="shared" si="5"/>
        <v>644</v>
      </c>
      <c r="J59" s="21">
        <f t="shared" si="5"/>
        <v>620</v>
      </c>
      <c r="K59" s="21">
        <f t="shared" si="5"/>
        <v>30</v>
      </c>
      <c r="L59" s="21">
        <f t="shared" si="5"/>
        <v>5187</v>
      </c>
      <c r="M59" s="21">
        <f t="shared" si="5"/>
        <v>0</v>
      </c>
      <c r="N59" s="21">
        <f t="shared" si="5"/>
        <v>0</v>
      </c>
      <c r="O59" s="21">
        <f t="shared" si="5"/>
        <v>187</v>
      </c>
      <c r="P59" s="21">
        <f t="shared" si="5"/>
        <v>5000</v>
      </c>
      <c r="Q59" s="21"/>
      <c r="R59" s="21"/>
      <c r="S59" s="21"/>
      <c r="T59" s="44"/>
      <c r="U59" s="21"/>
    </row>
    <row r="60" s="1" customFormat="1" ht="31" customHeight="1" spans="1:21">
      <c r="A60" s="22" t="s">
        <v>28</v>
      </c>
      <c r="B60" s="22" t="s">
        <v>29</v>
      </c>
      <c r="C60" s="22"/>
      <c r="D60" s="22"/>
      <c r="E60" s="22"/>
      <c r="F60" s="22"/>
      <c r="G60" s="22">
        <f>SUM(G61:G62)</f>
        <v>2414</v>
      </c>
      <c r="H60" s="22">
        <f t="shared" ref="H60:P60" si="6">SUM(H61:H62)</f>
        <v>0</v>
      </c>
      <c r="I60" s="22">
        <f t="shared" si="6"/>
        <v>644</v>
      </c>
      <c r="J60" s="22">
        <f t="shared" si="6"/>
        <v>620</v>
      </c>
      <c r="K60" s="22">
        <f t="shared" si="6"/>
        <v>0</v>
      </c>
      <c r="L60" s="22">
        <f t="shared" si="6"/>
        <v>1150</v>
      </c>
      <c r="M60" s="22">
        <f t="shared" si="6"/>
        <v>0</v>
      </c>
      <c r="N60" s="22">
        <f t="shared" si="6"/>
        <v>0</v>
      </c>
      <c r="O60" s="22">
        <f t="shared" si="6"/>
        <v>0</v>
      </c>
      <c r="P60" s="22">
        <f t="shared" si="6"/>
        <v>1150</v>
      </c>
      <c r="Q60" s="22"/>
      <c r="R60" s="22"/>
      <c r="S60" s="22"/>
      <c r="T60" s="23"/>
      <c r="U60" s="22"/>
    </row>
    <row r="61" ht="135" customHeight="1" spans="1:21">
      <c r="A61" s="35">
        <v>1</v>
      </c>
      <c r="B61" s="35"/>
      <c r="C61" s="36" t="s">
        <v>190</v>
      </c>
      <c r="D61" s="37" t="s">
        <v>191</v>
      </c>
      <c r="E61" s="38" t="s">
        <v>192</v>
      </c>
      <c r="F61" s="39" t="s">
        <v>193</v>
      </c>
      <c r="G61" s="35">
        <f>SUM(H61:L61)</f>
        <v>1964</v>
      </c>
      <c r="H61" s="35"/>
      <c r="I61" s="35">
        <v>644</v>
      </c>
      <c r="J61" s="35">
        <v>620</v>
      </c>
      <c r="K61" s="35"/>
      <c r="L61" s="41">
        <v>700</v>
      </c>
      <c r="M61" s="35">
        <v>0</v>
      </c>
      <c r="N61" s="35">
        <v>0</v>
      </c>
      <c r="O61" s="35">
        <v>0</v>
      </c>
      <c r="P61" s="41">
        <v>700</v>
      </c>
      <c r="Q61" s="39" t="s">
        <v>33</v>
      </c>
      <c r="R61" s="39" t="s">
        <v>194</v>
      </c>
      <c r="S61" s="38" t="s">
        <v>195</v>
      </c>
      <c r="T61" s="45" t="s">
        <v>196</v>
      </c>
      <c r="U61" s="38" t="s">
        <v>192</v>
      </c>
    </row>
    <row r="62" ht="84" customHeight="1" spans="1:21">
      <c r="A62" s="35">
        <v>2</v>
      </c>
      <c r="B62" s="35"/>
      <c r="C62" s="37" t="s">
        <v>197</v>
      </c>
      <c r="D62" s="37" t="s">
        <v>198</v>
      </c>
      <c r="E62" s="39" t="s">
        <v>199</v>
      </c>
      <c r="F62" s="35">
        <v>2025</v>
      </c>
      <c r="G62" s="35">
        <v>450</v>
      </c>
      <c r="H62" s="39"/>
      <c r="I62" s="39"/>
      <c r="J62" s="39"/>
      <c r="K62" s="39"/>
      <c r="L62" s="35">
        <f>N62+P62</f>
        <v>450</v>
      </c>
      <c r="M62" s="35">
        <v>0</v>
      </c>
      <c r="N62" s="35">
        <v>0</v>
      </c>
      <c r="O62" s="35">
        <v>0</v>
      </c>
      <c r="P62" s="35">
        <v>450</v>
      </c>
      <c r="Q62" s="39" t="s">
        <v>33</v>
      </c>
      <c r="R62" s="39" t="s">
        <v>200</v>
      </c>
      <c r="S62" s="39" t="s">
        <v>201</v>
      </c>
      <c r="T62" s="45" t="s">
        <v>202</v>
      </c>
      <c r="U62" s="39" t="s">
        <v>199</v>
      </c>
    </row>
    <row r="63" s="1" customFormat="1" ht="37" customHeight="1" spans="1:21">
      <c r="A63" s="22" t="s">
        <v>37</v>
      </c>
      <c r="B63" s="22" t="s">
        <v>38</v>
      </c>
      <c r="C63" s="24"/>
      <c r="D63" s="22"/>
      <c r="E63" s="22"/>
      <c r="F63" s="22"/>
      <c r="G63" s="22">
        <f t="shared" ref="G63:P63" si="7">SUM(G64:G64)</f>
        <v>1560</v>
      </c>
      <c r="H63" s="22">
        <f t="shared" si="7"/>
        <v>0</v>
      </c>
      <c r="I63" s="22">
        <f t="shared" si="7"/>
        <v>0</v>
      </c>
      <c r="J63" s="22">
        <f t="shared" si="7"/>
        <v>0</v>
      </c>
      <c r="K63" s="22">
        <f t="shared" si="7"/>
        <v>0</v>
      </c>
      <c r="L63" s="22">
        <f t="shared" si="7"/>
        <v>1560</v>
      </c>
      <c r="M63" s="22">
        <f t="shared" si="7"/>
        <v>0</v>
      </c>
      <c r="N63" s="22">
        <f t="shared" si="7"/>
        <v>0</v>
      </c>
      <c r="O63" s="22">
        <f t="shared" si="7"/>
        <v>30</v>
      </c>
      <c r="P63" s="22">
        <f t="shared" si="7"/>
        <v>1530</v>
      </c>
      <c r="Q63" s="22"/>
      <c r="R63" s="22"/>
      <c r="S63" s="22"/>
      <c r="T63" s="23"/>
      <c r="U63" s="22"/>
    </row>
    <row r="64" ht="72" customHeight="1" spans="1:21">
      <c r="A64" s="35">
        <v>3</v>
      </c>
      <c r="B64" s="35"/>
      <c r="C64" s="37" t="s">
        <v>203</v>
      </c>
      <c r="D64" s="37" t="s">
        <v>204</v>
      </c>
      <c r="E64" s="39" t="s">
        <v>205</v>
      </c>
      <c r="F64" s="35">
        <v>2025</v>
      </c>
      <c r="G64" s="35">
        <f>SUM(H64:L64)</f>
        <v>1560</v>
      </c>
      <c r="H64" s="35"/>
      <c r="I64" s="35"/>
      <c r="J64" s="35"/>
      <c r="K64" s="35"/>
      <c r="L64" s="35">
        <f>SUM(M64:P64)</f>
        <v>1560</v>
      </c>
      <c r="M64" s="35">
        <v>0</v>
      </c>
      <c r="N64" s="35">
        <v>0</v>
      </c>
      <c r="O64" s="35">
        <v>30</v>
      </c>
      <c r="P64" s="35">
        <v>1530</v>
      </c>
      <c r="Q64" s="39" t="s">
        <v>33</v>
      </c>
      <c r="R64" s="39" t="s">
        <v>135</v>
      </c>
      <c r="S64" s="39" t="s">
        <v>206</v>
      </c>
      <c r="T64" s="45" t="s">
        <v>207</v>
      </c>
      <c r="U64" s="39" t="s">
        <v>205</v>
      </c>
    </row>
    <row r="65" s="1" customFormat="1" ht="32" customHeight="1" spans="1:21">
      <c r="A65" s="22" t="s">
        <v>45</v>
      </c>
      <c r="B65" s="22" t="s">
        <v>46</v>
      </c>
      <c r="C65" s="24"/>
      <c r="D65" s="22"/>
      <c r="E65" s="22"/>
      <c r="F65" s="22"/>
      <c r="G65" s="22">
        <f t="shared" ref="G65:K65" si="8">G66</f>
        <v>150</v>
      </c>
      <c r="H65" s="22">
        <f t="shared" si="8"/>
        <v>0</v>
      </c>
      <c r="I65" s="22">
        <f t="shared" si="8"/>
        <v>0</v>
      </c>
      <c r="J65" s="22">
        <f t="shared" si="8"/>
        <v>0</v>
      </c>
      <c r="K65" s="22">
        <f t="shared" si="8"/>
        <v>0</v>
      </c>
      <c r="L65" s="22">
        <f>SUM(M65:P65)</f>
        <v>150</v>
      </c>
      <c r="M65" s="22">
        <f>M66</f>
        <v>0</v>
      </c>
      <c r="N65" s="22">
        <f>N66</f>
        <v>0</v>
      </c>
      <c r="O65" s="22">
        <f>SUM(O66)</f>
        <v>0</v>
      </c>
      <c r="P65" s="22">
        <f>SUM(P66)</f>
        <v>150</v>
      </c>
      <c r="Q65" s="22"/>
      <c r="R65" s="22"/>
      <c r="S65" s="22"/>
      <c r="T65" s="23"/>
      <c r="U65" s="22"/>
    </row>
    <row r="66" ht="90" customHeight="1" spans="1:21">
      <c r="A66" s="35">
        <v>4</v>
      </c>
      <c r="B66" s="35"/>
      <c r="C66" s="37" t="s">
        <v>208</v>
      </c>
      <c r="D66" s="37" t="s">
        <v>209</v>
      </c>
      <c r="E66" s="39" t="s">
        <v>210</v>
      </c>
      <c r="F66" s="35">
        <v>2025</v>
      </c>
      <c r="G66" s="35">
        <f>M66+N66+P66</f>
        <v>150</v>
      </c>
      <c r="H66" s="35"/>
      <c r="I66" s="35"/>
      <c r="J66" s="35"/>
      <c r="K66" s="35"/>
      <c r="L66" s="35">
        <f>SUM(M66:P66)</f>
        <v>150</v>
      </c>
      <c r="M66" s="35"/>
      <c r="N66" s="35"/>
      <c r="O66" s="35">
        <v>0</v>
      </c>
      <c r="P66" s="35">
        <v>150</v>
      </c>
      <c r="Q66" s="39" t="s">
        <v>33</v>
      </c>
      <c r="R66" s="28" t="s">
        <v>90</v>
      </c>
      <c r="S66" s="39" t="s">
        <v>211</v>
      </c>
      <c r="T66" s="45" t="s">
        <v>212</v>
      </c>
      <c r="U66" s="39"/>
    </row>
    <row r="67" s="1" customFormat="1" ht="32" customHeight="1" spans="1:21">
      <c r="A67" s="22" t="s">
        <v>59</v>
      </c>
      <c r="B67" s="22" t="s">
        <v>60</v>
      </c>
      <c r="C67" s="24"/>
      <c r="D67" s="22"/>
      <c r="E67" s="22"/>
      <c r="F67" s="22"/>
      <c r="G67" s="22">
        <f>SUM(G68:G68)</f>
        <v>100</v>
      </c>
      <c r="H67" s="22">
        <f>SUM(H68:H68)</f>
        <v>0</v>
      </c>
      <c r="I67" s="22">
        <f>SUM(I68:I68)</f>
        <v>0</v>
      </c>
      <c r="J67" s="22">
        <f>SUM(J68:J68)</f>
        <v>0</v>
      </c>
      <c r="K67" s="22">
        <f>SUM(K68:K68)</f>
        <v>0</v>
      </c>
      <c r="L67" s="22">
        <f>SUM(M67:P67)</f>
        <v>100</v>
      </c>
      <c r="M67" s="22">
        <f>SUM(M68:M68)</f>
        <v>0</v>
      </c>
      <c r="N67" s="22">
        <f>SUM(N68:N68)</f>
        <v>0</v>
      </c>
      <c r="O67" s="22">
        <f>SUM(O68:O68)</f>
        <v>0</v>
      </c>
      <c r="P67" s="22">
        <f>SUM(P68:P68)</f>
        <v>100</v>
      </c>
      <c r="Q67" s="22"/>
      <c r="R67" s="22"/>
      <c r="S67" s="22"/>
      <c r="T67" s="23"/>
      <c r="U67" s="22"/>
    </row>
    <row r="68" ht="114" customHeight="1" spans="1:21">
      <c r="A68" s="35">
        <v>5</v>
      </c>
      <c r="B68" s="37"/>
      <c r="C68" s="37" t="s">
        <v>213</v>
      </c>
      <c r="D68" s="37" t="s">
        <v>214</v>
      </c>
      <c r="E68" s="39" t="s">
        <v>215</v>
      </c>
      <c r="F68" s="35">
        <v>2025</v>
      </c>
      <c r="G68" s="35">
        <v>100</v>
      </c>
      <c r="H68" s="39"/>
      <c r="I68" s="39"/>
      <c r="J68" s="39"/>
      <c r="K68" s="39"/>
      <c r="L68" s="35">
        <f>SUM(M68:P68)</f>
        <v>100</v>
      </c>
      <c r="M68" s="51"/>
      <c r="N68" s="35"/>
      <c r="O68" s="35"/>
      <c r="P68" s="35">
        <v>100</v>
      </c>
      <c r="Q68" s="39" t="s">
        <v>33</v>
      </c>
      <c r="R68" s="28" t="s">
        <v>90</v>
      </c>
      <c r="S68" s="57" t="s">
        <v>216</v>
      </c>
      <c r="T68" s="58" t="s">
        <v>217</v>
      </c>
      <c r="U68" s="39"/>
    </row>
    <row r="69" s="1" customFormat="1" ht="29" customHeight="1" spans="1:21">
      <c r="A69" s="22" t="s">
        <v>65</v>
      </c>
      <c r="B69" s="22" t="s">
        <v>66</v>
      </c>
      <c r="C69" s="24"/>
      <c r="D69" s="22"/>
      <c r="E69" s="22"/>
      <c r="F69" s="22"/>
      <c r="G69" s="22">
        <f t="shared" ref="G69:N69" si="9">G70</f>
        <v>170</v>
      </c>
      <c r="H69" s="22">
        <f t="shared" ref="H69:J69" si="10">SUM(H70:H79)</f>
        <v>0</v>
      </c>
      <c r="I69" s="22">
        <f t="shared" si="10"/>
        <v>0</v>
      </c>
      <c r="J69" s="22">
        <f t="shared" si="10"/>
        <v>0</v>
      </c>
      <c r="K69" s="22">
        <f t="shared" si="9"/>
        <v>0</v>
      </c>
      <c r="L69" s="22">
        <f t="shared" si="9"/>
        <v>170</v>
      </c>
      <c r="M69" s="22">
        <f t="shared" si="9"/>
        <v>0</v>
      </c>
      <c r="N69" s="22">
        <f t="shared" si="9"/>
        <v>0</v>
      </c>
      <c r="O69" s="22">
        <v>0</v>
      </c>
      <c r="P69" s="22">
        <f>SUM(P70)</f>
        <v>170</v>
      </c>
      <c r="Q69" s="22"/>
      <c r="R69" s="22"/>
      <c r="S69" s="22"/>
      <c r="T69" s="23"/>
      <c r="U69" s="22"/>
    </row>
    <row r="70" ht="147" customHeight="1" spans="1:21">
      <c r="A70" s="35">
        <v>6</v>
      </c>
      <c r="B70" s="35"/>
      <c r="C70" s="37" t="s">
        <v>218</v>
      </c>
      <c r="D70" s="37" t="s">
        <v>219</v>
      </c>
      <c r="E70" s="39" t="s">
        <v>220</v>
      </c>
      <c r="F70" s="35">
        <v>2025</v>
      </c>
      <c r="G70" s="35">
        <f>SUM(H70:L70)</f>
        <v>170</v>
      </c>
      <c r="H70" s="35"/>
      <c r="I70" s="35"/>
      <c r="J70" s="35"/>
      <c r="K70" s="35"/>
      <c r="L70" s="35">
        <f>SUM(M70:P70)</f>
        <v>170</v>
      </c>
      <c r="M70" s="35"/>
      <c r="N70" s="35"/>
      <c r="O70" s="35">
        <v>0</v>
      </c>
      <c r="P70" s="56">
        <v>170</v>
      </c>
      <c r="Q70" s="39" t="s">
        <v>33</v>
      </c>
      <c r="R70" s="28" t="s">
        <v>90</v>
      </c>
      <c r="S70" s="39" t="s">
        <v>221</v>
      </c>
      <c r="T70" s="45" t="s">
        <v>222</v>
      </c>
      <c r="U70" s="39"/>
    </row>
    <row r="71" s="1" customFormat="1" ht="29" customHeight="1" spans="1:21">
      <c r="A71" s="22" t="s">
        <v>72</v>
      </c>
      <c r="B71" s="22" t="s">
        <v>73</v>
      </c>
      <c r="C71" s="24"/>
      <c r="D71" s="22"/>
      <c r="E71" s="22"/>
      <c r="F71" s="22"/>
      <c r="G71" s="22">
        <f t="shared" ref="G71:P71" si="11">SUM(G72:G79)</f>
        <v>2087</v>
      </c>
      <c r="H71" s="22">
        <f t="shared" si="11"/>
        <v>0</v>
      </c>
      <c r="I71" s="22">
        <f t="shared" si="11"/>
        <v>0</v>
      </c>
      <c r="J71" s="22">
        <f t="shared" si="11"/>
        <v>0</v>
      </c>
      <c r="K71" s="22">
        <f t="shared" si="11"/>
        <v>30</v>
      </c>
      <c r="L71" s="22">
        <f t="shared" si="11"/>
        <v>2057</v>
      </c>
      <c r="M71" s="22">
        <f t="shared" si="11"/>
        <v>0</v>
      </c>
      <c r="N71" s="22">
        <f t="shared" si="11"/>
        <v>0</v>
      </c>
      <c r="O71" s="22">
        <f t="shared" si="11"/>
        <v>157</v>
      </c>
      <c r="P71" s="22">
        <f t="shared" si="11"/>
        <v>1900</v>
      </c>
      <c r="Q71" s="22"/>
      <c r="R71" s="22"/>
      <c r="S71" s="22"/>
      <c r="T71" s="23"/>
      <c r="U71" s="22"/>
    </row>
    <row r="72" ht="324" customHeight="1" spans="1:21">
      <c r="A72" s="46">
        <v>7</v>
      </c>
      <c r="B72" s="47" t="s">
        <v>223</v>
      </c>
      <c r="C72" s="47" t="s">
        <v>224</v>
      </c>
      <c r="D72" s="30" t="s">
        <v>225</v>
      </c>
      <c r="E72" s="39" t="s">
        <v>210</v>
      </c>
      <c r="F72" s="35">
        <v>2025</v>
      </c>
      <c r="G72" s="35">
        <f>M72+N72+P72</f>
        <v>300</v>
      </c>
      <c r="H72" s="35"/>
      <c r="I72" s="35"/>
      <c r="J72" s="35"/>
      <c r="K72" s="35"/>
      <c r="L72" s="35">
        <f>M72+N72+P72</f>
        <v>300</v>
      </c>
      <c r="M72" s="35"/>
      <c r="N72" s="35"/>
      <c r="O72" s="35"/>
      <c r="P72" s="35">
        <v>300</v>
      </c>
      <c r="Q72" s="39" t="s">
        <v>33</v>
      </c>
      <c r="R72" s="28" t="s">
        <v>90</v>
      </c>
      <c r="S72" s="39" t="s">
        <v>226</v>
      </c>
      <c r="T72" s="45" t="s">
        <v>227</v>
      </c>
      <c r="U72" s="35" t="s">
        <v>228</v>
      </c>
    </row>
    <row r="73" ht="60" customHeight="1" spans="1:21">
      <c r="A73" s="48"/>
      <c r="B73" s="49"/>
      <c r="C73" s="37" t="s">
        <v>229</v>
      </c>
      <c r="D73" s="37" t="s">
        <v>230</v>
      </c>
      <c r="E73" s="50" t="s">
        <v>231</v>
      </c>
      <c r="F73" s="35">
        <v>2025</v>
      </c>
      <c r="G73" s="35">
        <v>60</v>
      </c>
      <c r="H73" s="35"/>
      <c r="I73" s="35"/>
      <c r="J73" s="35"/>
      <c r="K73" s="35"/>
      <c r="L73" s="35">
        <v>60</v>
      </c>
      <c r="M73" s="35"/>
      <c r="N73" s="35"/>
      <c r="O73" s="35"/>
      <c r="P73" s="35">
        <v>60</v>
      </c>
      <c r="Q73" s="39" t="s">
        <v>33</v>
      </c>
      <c r="R73" s="28" t="s">
        <v>90</v>
      </c>
      <c r="S73" s="39" t="s">
        <v>125</v>
      </c>
      <c r="T73" s="45" t="s">
        <v>232</v>
      </c>
      <c r="U73" s="39" t="s">
        <v>233</v>
      </c>
    </row>
    <row r="74" ht="113" customHeight="1" spans="1:21">
      <c r="A74" s="51"/>
      <c r="B74" s="52"/>
      <c r="C74" s="37" t="s">
        <v>234</v>
      </c>
      <c r="D74" s="37" t="s">
        <v>235</v>
      </c>
      <c r="E74" s="39" t="s">
        <v>236</v>
      </c>
      <c r="F74" s="35">
        <v>2025</v>
      </c>
      <c r="G74" s="35">
        <v>80</v>
      </c>
      <c r="H74" s="35"/>
      <c r="I74" s="35"/>
      <c r="J74" s="35"/>
      <c r="K74" s="35"/>
      <c r="L74" s="35">
        <v>80</v>
      </c>
      <c r="M74" s="35"/>
      <c r="N74" s="35"/>
      <c r="O74" s="35"/>
      <c r="P74" s="35">
        <v>80</v>
      </c>
      <c r="Q74" s="39" t="s">
        <v>33</v>
      </c>
      <c r="R74" s="28" t="s">
        <v>90</v>
      </c>
      <c r="S74" s="39" t="s">
        <v>237</v>
      </c>
      <c r="T74" s="45" t="s">
        <v>238</v>
      </c>
      <c r="U74" s="39" t="s">
        <v>236</v>
      </c>
    </row>
    <row r="75" ht="133" customHeight="1" spans="1:21">
      <c r="A75" s="35">
        <v>8</v>
      </c>
      <c r="B75" s="35"/>
      <c r="C75" s="37" t="s">
        <v>239</v>
      </c>
      <c r="D75" s="37" t="s">
        <v>240</v>
      </c>
      <c r="E75" s="38" t="s">
        <v>241</v>
      </c>
      <c r="F75" s="39" t="s">
        <v>242</v>
      </c>
      <c r="G75" s="35">
        <v>650</v>
      </c>
      <c r="H75" s="35"/>
      <c r="I75" s="35"/>
      <c r="J75" s="35"/>
      <c r="K75" s="35"/>
      <c r="L75" s="35">
        <f t="shared" ref="L75:L78" si="12">SUM(M75:P75)</f>
        <v>650</v>
      </c>
      <c r="M75" s="35"/>
      <c r="N75" s="35"/>
      <c r="O75" s="35"/>
      <c r="P75" s="35">
        <v>650</v>
      </c>
      <c r="Q75" s="39" t="s">
        <v>33</v>
      </c>
      <c r="R75" s="39" t="s">
        <v>135</v>
      </c>
      <c r="S75" s="38" t="s">
        <v>195</v>
      </c>
      <c r="T75" s="45" t="s">
        <v>243</v>
      </c>
      <c r="U75" s="38" t="s">
        <v>241</v>
      </c>
    </row>
    <row r="76" ht="80" customHeight="1" spans="1:21">
      <c r="A76" s="35">
        <v>9</v>
      </c>
      <c r="B76" s="37"/>
      <c r="C76" s="37" t="s">
        <v>244</v>
      </c>
      <c r="D76" s="37" t="s">
        <v>245</v>
      </c>
      <c r="E76" s="39" t="s">
        <v>246</v>
      </c>
      <c r="F76" s="35">
        <v>2025</v>
      </c>
      <c r="G76" s="35">
        <v>230</v>
      </c>
      <c r="H76" s="35"/>
      <c r="I76" s="35"/>
      <c r="J76" s="35"/>
      <c r="K76" s="35"/>
      <c r="L76" s="35">
        <f t="shared" si="12"/>
        <v>230</v>
      </c>
      <c r="M76" s="35"/>
      <c r="N76" s="35"/>
      <c r="O76" s="35"/>
      <c r="P76" s="35">
        <v>230</v>
      </c>
      <c r="Q76" s="39" t="s">
        <v>33</v>
      </c>
      <c r="R76" s="28" t="s">
        <v>90</v>
      </c>
      <c r="S76" s="39" t="s">
        <v>105</v>
      </c>
      <c r="T76" s="45" t="s">
        <v>247</v>
      </c>
      <c r="U76" s="35"/>
    </row>
    <row r="77" ht="102" customHeight="1" spans="1:21">
      <c r="A77" s="35">
        <v>10</v>
      </c>
      <c r="B77" s="37"/>
      <c r="C77" s="37" t="s">
        <v>248</v>
      </c>
      <c r="D77" s="37" t="s">
        <v>249</v>
      </c>
      <c r="E77" s="39" t="s">
        <v>250</v>
      </c>
      <c r="F77" s="35">
        <v>2025</v>
      </c>
      <c r="G77" s="35">
        <v>450</v>
      </c>
      <c r="H77" s="35"/>
      <c r="I77" s="35"/>
      <c r="J77" s="35"/>
      <c r="K77" s="35">
        <v>30</v>
      </c>
      <c r="L77" s="35">
        <v>420</v>
      </c>
      <c r="M77" s="35"/>
      <c r="N77" s="35"/>
      <c r="O77" s="35"/>
      <c r="P77" s="35">
        <v>420</v>
      </c>
      <c r="Q77" s="39" t="s">
        <v>33</v>
      </c>
      <c r="R77" s="39" t="s">
        <v>200</v>
      </c>
      <c r="S77" s="39" t="s">
        <v>251</v>
      </c>
      <c r="T77" s="45" t="s">
        <v>252</v>
      </c>
      <c r="U77" s="39" t="s">
        <v>253</v>
      </c>
    </row>
    <row r="78" ht="36" customHeight="1" spans="1:21">
      <c r="A78" s="35">
        <v>11</v>
      </c>
      <c r="B78" s="35"/>
      <c r="C78" s="37" t="s">
        <v>254</v>
      </c>
      <c r="D78" s="37" t="s">
        <v>255</v>
      </c>
      <c r="E78" s="39" t="s">
        <v>220</v>
      </c>
      <c r="F78" s="35">
        <v>2025</v>
      </c>
      <c r="G78" s="35">
        <f>L78</f>
        <v>160</v>
      </c>
      <c r="H78" s="35"/>
      <c r="I78" s="35"/>
      <c r="J78" s="35"/>
      <c r="K78" s="35"/>
      <c r="L78" s="35">
        <f t="shared" si="12"/>
        <v>160</v>
      </c>
      <c r="M78" s="35"/>
      <c r="N78" s="35"/>
      <c r="O78" s="35"/>
      <c r="P78" s="35">
        <v>160</v>
      </c>
      <c r="Q78" s="39" t="s">
        <v>33</v>
      </c>
      <c r="R78" s="28" t="s">
        <v>90</v>
      </c>
      <c r="S78" s="39" t="s">
        <v>256</v>
      </c>
      <c r="T78" s="45" t="s">
        <v>257</v>
      </c>
      <c r="U78" s="39"/>
    </row>
    <row r="79" ht="121" customHeight="1" spans="1:21">
      <c r="A79" s="35">
        <v>12</v>
      </c>
      <c r="B79" s="53"/>
      <c r="C79" s="53" t="s">
        <v>258</v>
      </c>
      <c r="D79" s="53" t="s">
        <v>259</v>
      </c>
      <c r="E79" s="54" t="s">
        <v>260</v>
      </c>
      <c r="F79" s="55">
        <v>2025</v>
      </c>
      <c r="G79" s="55">
        <f>L79</f>
        <v>157</v>
      </c>
      <c r="H79" s="55"/>
      <c r="I79" s="55"/>
      <c r="J79" s="55"/>
      <c r="K79" s="55"/>
      <c r="L79" s="55">
        <v>157</v>
      </c>
      <c r="M79" s="55"/>
      <c r="N79" s="55"/>
      <c r="O79" s="55">
        <v>157</v>
      </c>
      <c r="P79" s="55">
        <v>0</v>
      </c>
      <c r="Q79" s="54" t="s">
        <v>33</v>
      </c>
      <c r="R79" s="54" t="s">
        <v>200</v>
      </c>
      <c r="S79" s="54" t="s">
        <v>261</v>
      </c>
      <c r="T79" s="59" t="s">
        <v>262</v>
      </c>
      <c r="U79" s="54" t="s">
        <v>260</v>
      </c>
    </row>
  </sheetData>
  <mergeCells count="28">
    <mergeCell ref="A1:B1"/>
    <mergeCell ref="A2:U2"/>
    <mergeCell ref="A3:U3"/>
    <mergeCell ref="H4:P4"/>
    <mergeCell ref="L5:P5"/>
    <mergeCell ref="A7:B7"/>
    <mergeCell ref="A8:B8"/>
    <mergeCell ref="A24:B24"/>
    <mergeCell ref="A41:B41"/>
    <mergeCell ref="A59:B59"/>
    <mergeCell ref="A4:A6"/>
    <mergeCell ref="A72:A74"/>
    <mergeCell ref="B4:B6"/>
    <mergeCell ref="B72:B74"/>
    <mergeCell ref="C4:C6"/>
    <mergeCell ref="D4:D6"/>
    <mergeCell ref="E4:E6"/>
    <mergeCell ref="F4:F6"/>
    <mergeCell ref="G4:G6"/>
    <mergeCell ref="H5:H6"/>
    <mergeCell ref="I5:I6"/>
    <mergeCell ref="J5:J6"/>
    <mergeCell ref="K5:K6"/>
    <mergeCell ref="Q4:Q6"/>
    <mergeCell ref="R4:R6"/>
    <mergeCell ref="S4:S6"/>
    <mergeCell ref="T4:T6"/>
    <mergeCell ref="U4:U6"/>
  </mergeCells>
  <printOptions horizontalCentered="1"/>
  <pageMargins left="0.590277777777778" right="0.590277777777778" top="0.590277777777778" bottom="0.590277777777778" header="0" footer="0"/>
  <pageSetup paperSize="9" scale="54" firstPageNumber="2" fitToHeight="0" orientation="landscape" useFirstPageNumber="1" horizont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唐梦平</dc:creator>
  <cp:lastModifiedBy>7</cp:lastModifiedBy>
  <dcterms:created xsi:type="dcterms:W3CDTF">2025-01-24T15:13:00Z</dcterms:created>
  <dcterms:modified xsi:type="dcterms:W3CDTF">2025-03-18T09:27:55Z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613D747AD3074281A363ACC2CB4551D1_13</vt:lpwstr>
  </property>
  <property fmtid="{D5CDD505-2E9C-101B-9397-08002B2CF9AE}" pid="3" name="KSOProductBuildVer">
    <vt:lpwstr>2052-11.8.2.12085</vt:lpwstr>
  </property>
</Properties>
</file>